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403076\Downloads\"/>
    </mc:Choice>
  </mc:AlternateContent>
  <xr:revisionPtr revIDLastSave="0" documentId="13_ncr:1_{DC2419A8-7F96-4232-89C2-32489C27A6A6}" xr6:coauthVersionLast="36" xr6:coauthVersionMax="36" xr10:uidLastSave="{00000000-0000-0000-0000-000000000000}"/>
  <bookViews>
    <workbookView xWindow="0" yWindow="0" windowWidth="38400" windowHeight="17325" xr2:uid="{00000000-000D-0000-FFFF-FFFF00000000}"/>
  </bookViews>
  <sheets>
    <sheet name="Voci di spesa " sheetId="16" r:id="rId1"/>
    <sheet name="UdR1" sheetId="2" r:id="rId2"/>
    <sheet name="UdR2" sheetId="21" r:id="rId3"/>
    <sheet name="UdR3" sheetId="25" r:id="rId4"/>
    <sheet name="UdR4" sheetId="26" r:id="rId5"/>
    <sheet name="UdR5" sheetId="27" r:id="rId6"/>
    <sheet name="Totale Complessivo" sheetId="11" r:id="rId7"/>
  </sheets>
  <calcPr calcId="191029"/>
</workbook>
</file>

<file path=xl/calcChain.xml><?xml version="1.0" encoding="utf-8"?>
<calcChain xmlns="http://schemas.openxmlformats.org/spreadsheetml/2006/main">
  <c r="C52" i="27" l="1"/>
  <c r="B52" i="27"/>
  <c r="C51" i="27"/>
  <c r="B51" i="27"/>
  <c r="C50" i="27"/>
  <c r="B50" i="27"/>
  <c r="C49" i="27"/>
  <c r="B49" i="27"/>
  <c r="E49" i="27" s="1"/>
  <c r="B37" i="27"/>
  <c r="E37" i="27" s="1"/>
  <c r="C37" i="27"/>
  <c r="B38" i="27"/>
  <c r="C38" i="27"/>
  <c r="B39" i="27"/>
  <c r="C39" i="27"/>
  <c r="B40" i="27"/>
  <c r="C40" i="27"/>
  <c r="E37" i="2"/>
  <c r="E38" i="2"/>
  <c r="E39" i="2"/>
  <c r="E40" i="2"/>
  <c r="E41" i="2"/>
  <c r="E42" i="2"/>
  <c r="C43" i="2"/>
  <c r="B43" i="2"/>
  <c r="B37" i="2"/>
  <c r="C37" i="2"/>
  <c r="B38" i="2"/>
  <c r="C38" i="2"/>
  <c r="B39" i="2"/>
  <c r="C39" i="2"/>
  <c r="B40" i="2"/>
  <c r="C40" i="2"/>
  <c r="B41" i="2"/>
  <c r="C41" i="2"/>
  <c r="B42" i="2"/>
  <c r="C42" i="2"/>
  <c r="E52" i="2"/>
  <c r="E53" i="2"/>
  <c r="E54" i="2"/>
  <c r="E55" i="2"/>
  <c r="E56" i="2"/>
  <c r="C56" i="2"/>
  <c r="B56" i="2"/>
  <c r="C55" i="2"/>
  <c r="B55" i="2"/>
  <c r="C54" i="2"/>
  <c r="B54" i="2"/>
  <c r="C53" i="2"/>
  <c r="B53" i="2"/>
  <c r="C52" i="2"/>
  <c r="B52" i="2"/>
  <c r="E51" i="21"/>
  <c r="E52" i="21"/>
  <c r="E53" i="21"/>
  <c r="E54" i="21"/>
  <c r="E55" i="21"/>
  <c r="C55" i="21"/>
  <c r="B55" i="21"/>
  <c r="B51" i="21"/>
  <c r="C51" i="21"/>
  <c r="B52" i="21"/>
  <c r="C52" i="21"/>
  <c r="B53" i="21"/>
  <c r="C53" i="21"/>
  <c r="B54" i="21"/>
  <c r="C54" i="21"/>
  <c r="E36" i="21"/>
  <c r="E37" i="21"/>
  <c r="E38" i="21"/>
  <c r="E39" i="21"/>
  <c r="E40" i="21"/>
  <c r="E41" i="21"/>
  <c r="C42" i="21"/>
  <c r="B42" i="21"/>
  <c r="B37" i="21"/>
  <c r="C37" i="21"/>
  <c r="B38" i="21"/>
  <c r="C38" i="21"/>
  <c r="B39" i="21"/>
  <c r="C39" i="21"/>
  <c r="B40" i="21"/>
  <c r="C40" i="21"/>
  <c r="B41" i="21"/>
  <c r="C41" i="21"/>
  <c r="E50" i="25"/>
  <c r="E51" i="25"/>
  <c r="E52" i="25"/>
  <c r="C41" i="25"/>
  <c r="B41" i="25"/>
  <c r="B37" i="25"/>
  <c r="C37" i="25"/>
  <c r="B38" i="25"/>
  <c r="C38" i="25"/>
  <c r="B39" i="25"/>
  <c r="C39" i="25"/>
  <c r="B40" i="25"/>
  <c r="C40" i="25"/>
  <c r="C53" i="25"/>
  <c r="B53" i="25"/>
  <c r="E53" i="25" s="1"/>
  <c r="B50" i="25"/>
  <c r="C50" i="25"/>
  <c r="B51" i="25"/>
  <c r="C51" i="25"/>
  <c r="B52" i="25"/>
  <c r="C52" i="25"/>
  <c r="E37" i="25"/>
  <c r="E38" i="25"/>
  <c r="E39" i="25"/>
  <c r="E40" i="25"/>
  <c r="E48" i="27"/>
  <c r="E50" i="27"/>
  <c r="E51" i="27"/>
  <c r="E52" i="27"/>
  <c r="E38" i="27"/>
  <c r="E49" i="26"/>
  <c r="E50" i="26"/>
  <c r="E51" i="26"/>
  <c r="C49" i="26"/>
  <c r="C50" i="26"/>
  <c r="C51" i="26"/>
  <c r="B49" i="26"/>
  <c r="B50" i="26"/>
  <c r="B51" i="26"/>
  <c r="B37" i="26"/>
  <c r="E37" i="26" s="1"/>
  <c r="B38" i="26"/>
  <c r="B39" i="26"/>
  <c r="B40" i="26"/>
  <c r="C37" i="26"/>
  <c r="C38" i="26"/>
  <c r="C39" i="26"/>
  <c r="C40" i="26"/>
  <c r="E38" i="26"/>
  <c r="B31" i="27"/>
  <c r="E50" i="21"/>
  <c r="B32" i="2" l="1"/>
  <c r="I8" i="11"/>
  <c r="H8" i="11"/>
  <c r="F8" i="11"/>
  <c r="E8" i="11"/>
  <c r="I7" i="11"/>
  <c r="H7" i="11"/>
  <c r="F7" i="11"/>
  <c r="E7" i="11"/>
  <c r="I6" i="11"/>
  <c r="H6" i="11"/>
  <c r="F6" i="11"/>
  <c r="E6" i="11"/>
  <c r="D6" i="11"/>
  <c r="I5" i="11"/>
  <c r="H5" i="11"/>
  <c r="F5" i="11"/>
  <c r="E5" i="11"/>
  <c r="D5" i="11"/>
  <c r="E7" i="25"/>
  <c r="C48" i="27"/>
  <c r="B48" i="27"/>
  <c r="C47" i="27"/>
  <c r="B47" i="27"/>
  <c r="E47" i="27" s="1"/>
  <c r="E46" i="27"/>
  <c r="C46" i="27"/>
  <c r="B46" i="27"/>
  <c r="E45" i="27"/>
  <c r="C45" i="27"/>
  <c r="B45" i="27"/>
  <c r="C44" i="27"/>
  <c r="B44" i="27"/>
  <c r="E44" i="27" s="1"/>
  <c r="E53" i="27" s="1"/>
  <c r="E7" i="27" s="1"/>
  <c r="D8" i="11" s="1"/>
  <c r="E40" i="27"/>
  <c r="E39" i="27"/>
  <c r="C36" i="27"/>
  <c r="B36" i="27"/>
  <c r="E36" i="27" s="1"/>
  <c r="C35" i="27"/>
  <c r="B35" i="27"/>
  <c r="E35" i="27" s="1"/>
  <c r="C34" i="27"/>
  <c r="B34" i="27"/>
  <c r="E34" i="27" s="1"/>
  <c r="E33" i="27"/>
  <c r="C33" i="27"/>
  <c r="B33" i="27"/>
  <c r="E32" i="27"/>
  <c r="C32" i="27"/>
  <c r="B32" i="27"/>
  <c r="E31" i="27"/>
  <c r="C31" i="27"/>
  <c r="C48" i="26"/>
  <c r="B48" i="26"/>
  <c r="E48" i="26" s="1"/>
  <c r="C47" i="26"/>
  <c r="B47" i="26"/>
  <c r="E47" i="26" s="1"/>
  <c r="E46" i="26"/>
  <c r="C46" i="26"/>
  <c r="B46" i="26"/>
  <c r="E45" i="26"/>
  <c r="C45" i="26"/>
  <c r="B45" i="26"/>
  <c r="C44" i="26"/>
  <c r="B44" i="26"/>
  <c r="E44" i="26" s="1"/>
  <c r="E40" i="26"/>
  <c r="E39" i="26"/>
  <c r="C36" i="26"/>
  <c r="B36" i="26"/>
  <c r="E36" i="26" s="1"/>
  <c r="C35" i="26"/>
  <c r="B35" i="26"/>
  <c r="E35" i="26" s="1"/>
  <c r="C34" i="26"/>
  <c r="B34" i="26"/>
  <c r="E34" i="26" s="1"/>
  <c r="C33" i="26"/>
  <c r="B33" i="26"/>
  <c r="E33" i="26" s="1"/>
  <c r="E32" i="26"/>
  <c r="C32" i="26"/>
  <c r="B32" i="26"/>
  <c r="C31" i="26"/>
  <c r="B31" i="26"/>
  <c r="E31" i="26" s="1"/>
  <c r="E49" i="25"/>
  <c r="C49" i="25"/>
  <c r="B49" i="25"/>
  <c r="C48" i="25"/>
  <c r="B48" i="25"/>
  <c r="E48" i="25" s="1"/>
  <c r="C47" i="25"/>
  <c r="B47" i="25"/>
  <c r="E47" i="25" s="1"/>
  <c r="E46" i="25"/>
  <c r="C46" i="25"/>
  <c r="B46" i="25"/>
  <c r="C45" i="25"/>
  <c r="B45" i="25"/>
  <c r="E45" i="25" s="1"/>
  <c r="E41" i="25"/>
  <c r="C36" i="25"/>
  <c r="B36" i="25"/>
  <c r="E36" i="25" s="1"/>
  <c r="C35" i="25"/>
  <c r="B35" i="25"/>
  <c r="E35" i="25" s="1"/>
  <c r="E34" i="25"/>
  <c r="C34" i="25"/>
  <c r="B34" i="25"/>
  <c r="C33" i="25"/>
  <c r="B33" i="25"/>
  <c r="E33" i="25" s="1"/>
  <c r="C32" i="25"/>
  <c r="B32" i="25"/>
  <c r="E32" i="25" s="1"/>
  <c r="E31" i="25"/>
  <c r="C31" i="25"/>
  <c r="B31" i="25"/>
  <c r="E7" i="21"/>
  <c r="E7" i="2"/>
  <c r="B48" i="2"/>
  <c r="B35" i="2"/>
  <c r="B36" i="21"/>
  <c r="C50" i="21"/>
  <c r="B50" i="21"/>
  <c r="C49" i="21"/>
  <c r="B49" i="21"/>
  <c r="E49" i="21" s="1"/>
  <c r="C48" i="21"/>
  <c r="B48" i="21"/>
  <c r="E48" i="21" s="1"/>
  <c r="C47" i="21"/>
  <c r="B47" i="21"/>
  <c r="E47" i="21" s="1"/>
  <c r="C46" i="21"/>
  <c r="B46" i="21"/>
  <c r="E46" i="21" s="1"/>
  <c r="E42" i="21"/>
  <c r="C36" i="21"/>
  <c r="C35" i="21"/>
  <c r="B35" i="21"/>
  <c r="E35" i="21" s="1"/>
  <c r="C34" i="21"/>
  <c r="B34" i="21"/>
  <c r="E34" i="21" s="1"/>
  <c r="C33" i="21"/>
  <c r="B33" i="21"/>
  <c r="E33" i="21" s="1"/>
  <c r="C32" i="21"/>
  <c r="B32" i="21"/>
  <c r="E32" i="21" s="1"/>
  <c r="C31" i="21"/>
  <c r="B31" i="21"/>
  <c r="E31" i="21" s="1"/>
  <c r="B31" i="2"/>
  <c r="E31" i="2" s="1"/>
  <c r="E43" i="2"/>
  <c r="C51" i="2"/>
  <c r="C50" i="2"/>
  <c r="C49" i="2"/>
  <c r="C48" i="2"/>
  <c r="C47" i="2"/>
  <c r="B47" i="2"/>
  <c r="E47" i="2" s="1"/>
  <c r="C36" i="2"/>
  <c r="C35" i="2"/>
  <c r="C34" i="2"/>
  <c r="C33" i="2"/>
  <c r="C32" i="2"/>
  <c r="C31" i="2"/>
  <c r="C5" i="16"/>
  <c r="I4" i="11"/>
  <c r="H4" i="11"/>
  <c r="F4" i="11"/>
  <c r="E4" i="11"/>
  <c r="E42" i="25" l="1"/>
  <c r="E4" i="25" s="1"/>
  <c r="E16" i="25" s="1"/>
  <c r="G6" i="11" s="1"/>
  <c r="J6" i="11" s="1"/>
  <c r="C6" i="11"/>
  <c r="E41" i="27"/>
  <c r="E4" i="27" s="1"/>
  <c r="C8" i="11" s="1"/>
  <c r="E41" i="26"/>
  <c r="E4" i="26" s="1"/>
  <c r="C7" i="11" s="1"/>
  <c r="E52" i="26"/>
  <c r="E7" i="26" s="1"/>
  <c r="D7" i="11" s="1"/>
  <c r="E54" i="25"/>
  <c r="E56" i="21"/>
  <c r="E43" i="21"/>
  <c r="E4" i="21" s="1"/>
  <c r="H9" i="11"/>
  <c r="E9" i="11"/>
  <c r="I9" i="11"/>
  <c r="F9" i="11"/>
  <c r="C7" i="16"/>
  <c r="D7" i="16" s="1"/>
  <c r="C6" i="16"/>
  <c r="D6" i="16" s="1"/>
  <c r="D5" i="16"/>
  <c r="C4" i="16"/>
  <c r="D4" i="16" s="1"/>
  <c r="E16" i="21" l="1"/>
  <c r="G5" i="11" s="1"/>
  <c r="C5" i="11"/>
  <c r="E16" i="27"/>
  <c r="E16" i="26"/>
  <c r="E25" i="25"/>
  <c r="K6" i="11" s="1"/>
  <c r="E48" i="2"/>
  <c r="B49" i="2"/>
  <c r="E49" i="2" s="1"/>
  <c r="B51" i="2"/>
  <c r="E51" i="2" s="1"/>
  <c r="B50" i="2"/>
  <c r="E50" i="2" s="1"/>
  <c r="E32" i="2"/>
  <c r="B33" i="2"/>
  <c r="E33" i="2" s="1"/>
  <c r="B34" i="2"/>
  <c r="E34" i="2" s="1"/>
  <c r="B36" i="2"/>
  <c r="E36" i="2" s="1"/>
  <c r="E35" i="2"/>
  <c r="E25" i="21" l="1"/>
  <c r="K5" i="11" s="1"/>
  <c r="E25" i="26"/>
  <c r="K7" i="11" s="1"/>
  <c r="G7" i="11"/>
  <c r="J7" i="11" s="1"/>
  <c r="E25" i="27"/>
  <c r="K8" i="11" s="1"/>
  <c r="G8" i="11"/>
  <c r="J8" i="11" s="1"/>
  <c r="J5" i="11"/>
  <c r="E57" i="2"/>
  <c r="D4" i="11" s="1"/>
  <c r="D9" i="11" s="1"/>
  <c r="E44" i="2" l="1"/>
  <c r="E4" i="2" s="1"/>
  <c r="E16" i="2" l="1"/>
  <c r="G4" i="11" s="1"/>
  <c r="G9" i="11" s="1"/>
  <c r="C4" i="11"/>
  <c r="C9" i="11" s="1"/>
  <c r="E25" i="2" l="1"/>
  <c r="K4" i="11" s="1"/>
  <c r="K9" i="11" s="1"/>
  <c r="J4" i="11"/>
  <c r="J9" i="11" s="1"/>
</calcChain>
</file>

<file path=xl/sharedStrings.xml><?xml version="1.0" encoding="utf-8"?>
<sst xmlns="http://schemas.openxmlformats.org/spreadsheetml/2006/main" count="478" uniqueCount="141">
  <si>
    <t>item A.1 </t>
  </si>
  <si>
    <t>item E </t>
  </si>
  <si>
    <t>Total  </t>
  </si>
  <si>
    <t>non compilare---&gt;</t>
  </si>
  <si>
    <t>costo annuale</t>
  </si>
  <si>
    <t>VOCI DI SPESA</t>
  </si>
  <si>
    <t xml:space="preserve">categoria di costo </t>
  </si>
  <si>
    <t xml:space="preserve">VOCE DI COSTO </t>
  </si>
  <si>
    <t>A Spese di Personale</t>
  </si>
  <si>
    <t>A.1</t>
  </si>
  <si>
    <t>B</t>
  </si>
  <si>
    <t>C</t>
  </si>
  <si>
    <t>fattura a lordo iva</t>
  </si>
  <si>
    <t>D</t>
  </si>
  <si>
    <t>materie prime</t>
  </si>
  <si>
    <t>E</t>
  </si>
  <si>
    <t xml:space="preserve">componenti </t>
  </si>
  <si>
    <t>semilavorati</t>
  </si>
  <si>
    <t>materiali consumo specifico</t>
  </si>
  <si>
    <t>UNITA' DI RICERCA 1</t>
  </si>
  <si>
    <t>TOTALE A.1</t>
  </si>
  <si>
    <t xml:space="preserve">NOMINATIVO </t>
  </si>
  <si>
    <t>IMPORTO A  BUDGET</t>
  </si>
  <si>
    <t>TOTALE A2.1</t>
  </si>
  <si>
    <t xml:space="preserve">Unità di ricerca      </t>
  </si>
  <si>
    <t xml:space="preserve">Voce A.1 </t>
  </si>
  <si>
    <t>Voce B</t>
  </si>
  <si>
    <t>Voce C</t>
  </si>
  <si>
    <t>Voce D</t>
  </si>
  <si>
    <t>Voce E</t>
  </si>
  <si>
    <t>TOTALE Progetto</t>
  </si>
  <si>
    <t>UdR 1</t>
  </si>
  <si>
    <t>UdR 2</t>
  </si>
  <si>
    <t>UdR 3</t>
  </si>
  <si>
    <t>UdR 4</t>
  </si>
  <si>
    <t>UdR 5</t>
  </si>
  <si>
    <t xml:space="preserve">BUDGET TOTALE PROGETTO </t>
  </si>
  <si>
    <t>PO</t>
  </si>
  <si>
    <t>PA</t>
  </si>
  <si>
    <t>Contributo massimo MUR</t>
  </si>
  <si>
    <t>TOTALE Unità</t>
  </si>
  <si>
    <t>FASCIA DI COSTO - LIVELLO</t>
  </si>
  <si>
    <t>Alto</t>
  </si>
  <si>
    <t>Medio</t>
  </si>
  <si>
    <t>Basso</t>
  </si>
  <si>
    <t>UNIVERSITÀ E AFAM</t>
  </si>
  <si>
    <t>EPR VIGILATI DAL MUR</t>
  </si>
  <si>
    <t>BENEFICIARIO</t>
  </si>
  <si>
    <t>Tabella n. 1 - Costi orari standard unitari per le spese di personale dei progetti di ricerca</t>
  </si>
  <si>
    <t>P.O.  e docente AFAM di 1° fascia</t>
  </si>
  <si>
    <t>P.A.  e docente AFAM di 2° fascia</t>
  </si>
  <si>
    <t>Ricercatore</t>
  </si>
  <si>
    <t xml:space="preserve"> Dirigente di Ricerca e Tecnologo di I livello/Primo Ricercatore e Tecnologo II livello</t>
  </si>
  <si>
    <t>Ricercatore e Tecnologo di III livello</t>
  </si>
  <si>
    <t>Ricercatore e Tecnologo di IV, V, VI e VII livello</t>
  </si>
  <si>
    <t>Costo orario standard</t>
  </si>
  <si>
    <t>Personale scientifico</t>
  </si>
  <si>
    <t>Importo borsa standard mensile dottorato senza periodo estero</t>
  </si>
  <si>
    <t>Importo borsa standard mensile dottorato con periodo estero</t>
  </si>
  <si>
    <t>Costo mensile</t>
  </si>
  <si>
    <t>Borse di dottorato</t>
  </si>
  <si>
    <t>A.1 Costo  Personale scientifico dipendente e non dipendente dall’ateneo</t>
  </si>
  <si>
    <t>ORE/MESI DA IMPUTARE AL PROGETTO</t>
  </si>
  <si>
    <t>COSTO Standard</t>
  </si>
  <si>
    <t>Borse di dottorato senza periodo estero (*)</t>
  </si>
  <si>
    <t>Borse di dottorato con periodo estero (*)</t>
  </si>
  <si>
    <r>
      <t xml:space="preserve">Borse di dottorato senza periodo estero </t>
    </r>
    <r>
      <rPr>
        <b/>
        <sz val="11"/>
        <color rgb="FF0070C0"/>
        <rFont val="Calibri"/>
        <family val="2"/>
        <scheme val="minor"/>
      </rPr>
      <t>(*)</t>
    </r>
  </si>
  <si>
    <r>
      <t xml:space="preserve">Borse di dottorato con periodo estero </t>
    </r>
    <r>
      <rPr>
        <b/>
        <sz val="11"/>
        <color rgb="FF0070C0"/>
        <rFont val="Calibri"/>
        <family val="2"/>
        <scheme val="minor"/>
      </rPr>
      <t>(*)</t>
    </r>
  </si>
  <si>
    <t>Contratti di ricercatore a tempo determinato</t>
  </si>
  <si>
    <t>Contratti di ricerca</t>
  </si>
  <si>
    <t>(*) Costo standard mensile - Indicare n. mesi da imputare al progetto</t>
  </si>
  <si>
    <t>Costo  Personale scientifico dipendente e non dipendente dall’ateneo</t>
  </si>
  <si>
    <t>A2.1 -Personale  da reclutare per il progetto (contratti di ricercatore a tempo determinato, contratti di ricerca, borse di dottorato)</t>
  </si>
  <si>
    <t>Personale da reclutare</t>
  </si>
  <si>
    <t>Costi relativi a servizi di consulenza</t>
  </si>
  <si>
    <t>B Strumenti e Attrezzature</t>
  </si>
  <si>
    <t>C  Servizi di consulenza e beni immateriali</t>
  </si>
  <si>
    <t>D Spese Generali</t>
  </si>
  <si>
    <t>Dottorando di ricerca senza periodo estero</t>
  </si>
  <si>
    <t>Dottorando di ricerca con periodo estero</t>
  </si>
  <si>
    <t>Ricercatore (L.79/2022)</t>
  </si>
  <si>
    <t>Contratti di ricerca (L.79/2022)</t>
  </si>
  <si>
    <t>costo biennale</t>
  </si>
  <si>
    <t>A.2</t>
  </si>
  <si>
    <t xml:space="preserve">Borse di dottorato </t>
  </si>
  <si>
    <t>(borsa standard mensile)*mesi lavorati sul progetto</t>
  </si>
  <si>
    <t>Strumenti e attrezzature nuovi di fabbrica</t>
  </si>
  <si>
    <t>Importo eleggibile</t>
  </si>
  <si>
    <t>Strumenti e attrezzature acquisite con locazione finanziaria</t>
  </si>
  <si>
    <t>Costi per prestazioni di terzi di carattere esecutivo, senza contenuto di ricerca o progettazione commissionate a terzi</t>
  </si>
  <si>
    <t>Costi per l’acquisizione di risultati di ricerca, brevetti, know-how e diritti di licenza</t>
  </si>
  <si>
    <t>F Atri costi</t>
  </si>
  <si>
    <t>F</t>
  </si>
  <si>
    <t>Organizzazione, presso la sede dell’unità di ricerca, di seminari, congressi, convegni, workshop (ad esclusione delle spese di rappresentanza, come coffee break, cene sociali, vitto
e alloggio di partecipanti diversi dai relatori, gadget, ecc.)</t>
  </si>
  <si>
    <t>Partecipazione a seminari, congressi, convegni, workshop, mostre e fiere in Italia e all’estero (spese per eventuali iscrizioni e materiale didattico, nonché per viaggio e soggiorno)</t>
  </si>
  <si>
    <t>Pubblicazione di libri e/o di articoli su riviste scientifiche e di settore attinenti all’oggetto della
ricerca</t>
  </si>
  <si>
    <t>Spese per open access</t>
  </si>
  <si>
    <t>nella misura del 15% dei costi diretti ammissibili del personale (voce di costo A)</t>
  </si>
  <si>
    <t>Spese generali calcolate per ciascun SAL forfetariamente</t>
  </si>
  <si>
    <t>canone di locazione finanziaria al netto degli
interessi e delle altre spese connesse al contratto (tra cui tributi, oneri assicurativi, costi di
rifinanziamento, spese generali, ecc.)</t>
  </si>
  <si>
    <r>
      <t>Costo relativo a PO, PA, Ricercatori e Dottorati secondo i costi standard previsti dalla tabella 1 "</t>
    </r>
    <r>
      <rPr>
        <i/>
        <sz val="11"/>
        <color theme="1"/>
        <rFont val="Calibri"/>
        <family val="2"/>
        <scheme val="minor"/>
      </rPr>
      <t>Costi orari standard unitari per le spese di personale dei progetti di ricerca" - All</t>
    </r>
    <r>
      <rPr>
        <sz val="11"/>
        <color theme="1"/>
        <rFont val="Calibri"/>
        <family val="2"/>
        <scheme val="minor"/>
      </rPr>
      <t xml:space="preserve">.3 del bando PRIN 2022 PNRR </t>
    </r>
  </si>
  <si>
    <t>item A.2</t>
  </si>
  <si>
    <r>
      <t xml:space="preserve">Ricercatori e contratti di ricerca (L. 79/2022) - Borse di dottorato. Per i relativi costi  si veda la tabella 1 </t>
    </r>
    <r>
      <rPr>
        <i/>
        <sz val="11"/>
        <color theme="1"/>
        <rFont val="Calibri"/>
        <family val="2"/>
        <scheme val="minor"/>
      </rPr>
      <t xml:space="preserve">"Costi orari standard unitari per le spese di personale dei progetti di ricerca" - All.3 del bando PRIN 2022 PNRR </t>
    </r>
  </si>
  <si>
    <t>item B</t>
  </si>
  <si>
    <t>item C</t>
  </si>
  <si>
    <t>Servizi di consulenza e beni immateriali</t>
  </si>
  <si>
    <t>La voce comprende i costi relativi a servizi di consulenza, i costi per prestazioni di terzi e i costi per l’acquisizione di risultati di ricerca, brevetti, know-how e diritti di licenza. Rientrano in tale voce (consulenze) anche i costi relativi al personale non dipendente per la quota parte relativa alle attività lavorative svolte al di fuori delle strutture del soggetto beneficiario.</t>
  </si>
  <si>
    <t>item D </t>
  </si>
  <si>
    <t xml:space="preserve">Spese generali.  Importo calcolato forfetariamente nella misura del 15% dei costi diretti ammissibili per il personale (A.1+A.2).  Le spese generali, proprio per la loro natura forfetaria, non dovranno in alcun modo essere dettagliate, né sarà necessario predisporre per tale voce un’apposita documentazione. </t>
  </si>
  <si>
    <t>Materiali</t>
  </si>
  <si>
    <t>In questa voce sono compresi: materie prime, componenti, semilavorati, materiali di consumo specifico. Non rientrano invece nella voce materiali, in quanto già compresi nelle spese generali, i costi dei materiali minuti necessari per la funzionalità operativa quali: attrezzi di lavoro, minuteria metallica ed elettrica, articoli per le protezioni del personale (guanti, occhiali, ecc.), carta per stampanti, toner, vetreria di ordinaria dotazione, ecc.</t>
  </si>
  <si>
    <t>item F</t>
  </si>
  <si>
    <t>Altri costi</t>
  </si>
  <si>
    <t>UNITA' DI RICERCA 2</t>
  </si>
  <si>
    <t>UNITA' DI RICERCA 3</t>
  </si>
  <si>
    <t>UNITA' DI RICERCA 4</t>
  </si>
  <si>
    <t>Voce A.2</t>
  </si>
  <si>
    <t>Voce F</t>
  </si>
  <si>
    <t>Check</t>
  </si>
  <si>
    <t>Personale da reclutare per il progetto (A.2)</t>
  </si>
  <si>
    <t>al momento si stratta di un'indicazione di massima ciò che è stato previsto dalla L. 79/2022 non è stato ancora definito dal CCNL</t>
  </si>
  <si>
    <t>A.1/A2</t>
  </si>
  <si>
    <t>importo complessivo</t>
  </si>
  <si>
    <t>Strumenti e  attrezzature</t>
  </si>
  <si>
    <t>In fase di presentazione della proposta progettuale andrà inserito il costo totale come da preventivo. 
In fase di rendicontazione andrà inserito il costo della fattura e/o canone di locazione finanziaria e/o pro-quota dell'ammortamento fiscale ordinario calcolato sul costo.</t>
  </si>
  <si>
    <t>ore/
mesi</t>
  </si>
  <si>
    <t xml:space="preserve">Ore lavorate x Costo orario standard </t>
  </si>
  <si>
    <r>
      <t xml:space="preserve">Personale scientifico dipendente e non dipendente dall’ateneo </t>
    </r>
    <r>
      <rPr>
        <sz val="9"/>
        <color theme="1"/>
        <rFont val="Calibri"/>
        <family val="2"/>
        <scheme val="minor"/>
      </rPr>
      <t>(*)</t>
    </r>
  </si>
  <si>
    <r>
      <t xml:space="preserve">Personale appositamente da reclutare </t>
    </r>
    <r>
      <rPr>
        <sz val="9"/>
        <color theme="1"/>
        <rFont val="Calibri"/>
        <family val="2"/>
        <scheme val="minor"/>
      </rPr>
      <t>(*)</t>
    </r>
    <r>
      <rPr>
        <sz val="11"/>
        <color theme="1"/>
        <rFont val="Calibri"/>
        <family val="2"/>
        <scheme val="minor"/>
      </rPr>
      <t xml:space="preserve">
(Ricercatori e contratti di ricerca)</t>
    </r>
  </si>
  <si>
    <r>
      <t>(*) Si veda tabella 1 - "</t>
    </r>
    <r>
      <rPr>
        <i/>
        <sz val="9"/>
        <color theme="1"/>
        <rFont val="Calibri"/>
        <family val="2"/>
        <scheme val="minor"/>
      </rPr>
      <t>Costi orari standard unitari per le spese di personale dei progetti di ricerca</t>
    </r>
    <r>
      <rPr>
        <sz val="9"/>
        <color theme="1"/>
        <rFont val="Calibri"/>
        <family val="2"/>
        <scheme val="minor"/>
      </rPr>
      <t>" - Allegato 3 dell'avviso pubblico n. 1409 del 14.09.2022</t>
    </r>
  </si>
  <si>
    <t>(**) Si veda tabella a pag. 7 dell' Allegato 3 dell'avviso pubblico n. 1409 del 14.09.2022</t>
  </si>
  <si>
    <t>fattura a lordo iva  inclusi i dazi doganali, il trasporto, l’imballo e l’eventuale montaggio, con l’esclusione di qualsiasi ricarico per spese generali e/o pro-quota ammortamento fiscale ordinario (***)</t>
  </si>
  <si>
    <r>
      <t>(***) per le attrezzature e le strumentazioni, nel caso di uso</t>
    </r>
    <r>
      <rPr>
        <u/>
        <sz val="9"/>
        <color theme="1"/>
        <rFont val="Calibri"/>
        <family val="2"/>
        <scheme val="minor"/>
      </rPr>
      <t xml:space="preserve"> non esclusivo</t>
    </r>
    <r>
      <rPr>
        <sz val="9"/>
        <color theme="1"/>
        <rFont val="Calibri"/>
        <family val="2"/>
        <scheme val="minor"/>
      </rPr>
      <t>, il costo relativo è ammesso in parte proporzionale all’uso effettivo per il progetto, nel limite delle quote fiscali ordinarie di ammortamento del costo stesso. Si veda All. 3  pag. 10-11 dell'avviso pubblico n. 1409 del 14.09.2022.</t>
    </r>
  </si>
  <si>
    <t>fattura a lordo iva (****)</t>
  </si>
  <si>
    <t>(****) Il costo dei beni, utilizzati in modo non esclusivo, è ammesso all’agevolazione in proporzione all’uso effettivo per il progetto, con riferimento all’ammortamento fiscale degli stessi.</t>
  </si>
  <si>
    <t>E Materiali (*****)</t>
  </si>
  <si>
    <t>(*****)Non rientrano nella voce materiali i costi dei materiali minuti necessari per la funzionalità operativa quali: attrezzi di lavoro, minuteria metallica ed elettrica, articoli per le protezioni del personale (guanti, occhiali, ecc.), carta per stampanti, toner, vetreria di ordinaria dotazione, ecc.</t>
  </si>
  <si>
    <t>NOTA:</t>
  </si>
  <si>
    <t>Si richiama l'attenzione sul fatto che il costo standard per il personale è un calcolo basato su costi standard, come indicato nell'All. 3 del bando, e che non corrispondete esattamente a quello che è il costo reale.</t>
  </si>
  <si>
    <r>
      <t>In questa voce sono compresi: spese per partecipazione a seminari, congressi, convegni, workshop, mostre e fiere in Italia e all’estero; spese per organizzazione, presso la sede dell’unità di ricerca, di seminari, congressi, convegni, workshop; spese per pubblicazione di libri e/o di articoli su riviste scientifiche e di settore attinenti all’oggetto della ricerca; spese per</t>
    </r>
    <r>
      <rPr>
        <i/>
        <sz val="11"/>
        <color theme="1"/>
        <rFont val="Calibri"/>
        <family val="2"/>
        <scheme val="minor"/>
      </rPr>
      <t xml:space="preserve"> open access</t>
    </r>
  </si>
  <si>
    <t>UNITA' DI RICERCA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</si>
</sst>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  <numFmt numFmtId="166" formatCode="_-* #,##0.00_-;\-* #,##0.00_-;_-* &quot;-&quot;??_-;_-@"/>
    <numFmt numFmtId="167" formatCode="[$€-2]\ #,##0.00;[Red]\-[$€-2]\ 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002060"/>
      <name val="Arial"/>
      <family val="2"/>
    </font>
    <font>
      <b/>
      <sz val="11"/>
      <color rgb="FF0070C0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4">
    <xf numFmtId="0" fontId="0" fillId="0" borderId="0"/>
    <xf numFmtId="164" fontId="2" fillId="0" borderId="0" applyFont="0" applyFill="0" applyBorder="0" applyAlignment="0" applyProtection="0"/>
    <xf numFmtId="0" fontId="5" fillId="0" borderId="0" applyNumberFormat="0" applyFill="0" applyBorder="0" applyAlignment="0" applyProtection="0"/>
    <xf numFmtId="43" fontId="2" fillId="0" borderId="0" applyFont="0" applyFill="0" applyBorder="0" applyAlignment="0" applyProtection="0"/>
  </cellStyleXfs>
  <cellXfs count="171">
    <xf numFmtId="0" fontId="0" fillId="0" borderId="0" xfId="0"/>
    <xf numFmtId="0" fontId="0" fillId="2" borderId="0" xfId="0" applyFill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Alignment="1">
      <alignment vertical="top" wrapText="1"/>
    </xf>
    <xf numFmtId="0" fontId="5" fillId="0" borderId="0" xfId="2" applyAlignment="1">
      <alignment wrapText="1"/>
    </xf>
    <xf numFmtId="0" fontId="7" fillId="0" borderId="0" xfId="0" applyFont="1" applyFill="1" applyAlignment="1"/>
    <xf numFmtId="166" fontId="7" fillId="0" borderId="13" xfId="0" applyNumberFormat="1" applyFont="1" applyFill="1" applyBorder="1" applyAlignment="1">
      <alignment vertical="center"/>
    </xf>
    <xf numFmtId="0" fontId="7" fillId="0" borderId="0" xfId="0" applyFont="1" applyFill="1" applyAlignment="1">
      <alignment horizontal="left" vertical="top" wrapText="1"/>
    </xf>
    <xf numFmtId="0" fontId="6" fillId="0" borderId="0" xfId="0" applyFont="1" applyFill="1" applyBorder="1" applyAlignment="1">
      <alignment vertical="center"/>
    </xf>
    <xf numFmtId="166" fontId="7" fillId="0" borderId="0" xfId="0" applyNumberFormat="1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top" wrapText="1"/>
    </xf>
    <xf numFmtId="166" fontId="6" fillId="0" borderId="0" xfId="0" applyNumberFormat="1" applyFont="1" applyFill="1" applyBorder="1" applyAlignment="1">
      <alignment horizontal="left" vertical="top" wrapText="1"/>
    </xf>
    <xf numFmtId="0" fontId="6" fillId="0" borderId="10" xfId="0" applyFont="1" applyFill="1" applyBorder="1" applyAlignment="1">
      <alignment horizontal="center" vertical="top" wrapText="1"/>
    </xf>
    <xf numFmtId="166" fontId="6" fillId="0" borderId="11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left" vertical="top" wrapText="1"/>
    </xf>
    <xf numFmtId="44" fontId="0" fillId="2" borderId="1" xfId="0" applyNumberFormat="1" applyFill="1" applyBorder="1"/>
    <xf numFmtId="44" fontId="0" fillId="0" borderId="0" xfId="0" applyNumberFormat="1"/>
    <xf numFmtId="0" fontId="8" fillId="0" borderId="0" xfId="0" applyFont="1" applyFill="1" applyAlignment="1">
      <alignment horizontal="center"/>
    </xf>
    <xf numFmtId="0" fontId="0" fillId="0" borderId="0" xfId="0" applyAlignment="1">
      <alignment horizontal="left"/>
    </xf>
    <xf numFmtId="0" fontId="7" fillId="0" borderId="0" xfId="0" applyFont="1" applyFill="1" applyBorder="1"/>
    <xf numFmtId="0" fontId="0" fillId="0" borderId="0" xfId="0" applyFont="1"/>
    <xf numFmtId="0" fontId="6" fillId="0" borderId="0" xfId="0" applyFont="1" applyFill="1" applyBorder="1" applyAlignment="1">
      <alignment horizontal="center" vertical="center"/>
    </xf>
    <xf numFmtId="0" fontId="6" fillId="0" borderId="15" xfId="0" applyFont="1" applyFill="1" applyBorder="1"/>
    <xf numFmtId="166" fontId="7" fillId="0" borderId="15" xfId="0" applyNumberFormat="1" applyFont="1" applyFill="1" applyBorder="1" applyAlignment="1">
      <alignment horizontal="center"/>
    </xf>
    <xf numFmtId="166" fontId="7" fillId="0" borderId="15" xfId="0" applyNumberFormat="1" applyFont="1" applyFill="1" applyBorder="1"/>
    <xf numFmtId="0" fontId="9" fillId="0" borderId="0" xfId="0" applyFont="1"/>
    <xf numFmtId="0" fontId="7" fillId="0" borderId="0" xfId="0" applyFont="1" applyFill="1"/>
    <xf numFmtId="166" fontId="6" fillId="0" borderId="15" xfId="0" applyNumberFormat="1" applyFont="1" applyFill="1" applyBorder="1"/>
    <xf numFmtId="4" fontId="0" fillId="0" borderId="0" xfId="0" applyNumberFormat="1" applyBorder="1"/>
    <xf numFmtId="0" fontId="0" fillId="0" borderId="5" xfId="0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6" xfId="0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44" fontId="4" fillId="0" borderId="0" xfId="1" applyNumberFormat="1" applyFont="1" applyBorder="1" applyAlignment="1">
      <alignment horizontal="left" vertical="center" wrapText="1"/>
    </xf>
    <xf numFmtId="165" fontId="3" fillId="0" borderId="6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164" fontId="4" fillId="0" borderId="8" xfId="1" applyFont="1" applyBorder="1" applyAlignment="1">
      <alignment horizontal="left" vertical="center"/>
    </xf>
    <xf numFmtId="165" fontId="3" fillId="0" borderId="9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164" fontId="0" fillId="0" borderId="0" xfId="1" applyFont="1" applyAlignment="1">
      <alignment horizontal="left" vertical="center"/>
    </xf>
    <xf numFmtId="165" fontId="1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1" fillId="0" borderId="0" xfId="0" applyFont="1"/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44" fontId="0" fillId="0" borderId="20" xfId="0" applyNumberFormat="1" applyBorder="1" applyAlignment="1">
      <alignment horizontal="center" vertical="center"/>
    </xf>
    <xf numFmtId="44" fontId="0" fillId="0" borderId="21" xfId="0" applyNumberFormat="1" applyBorder="1" applyAlignment="1">
      <alignment horizontal="center" vertical="center"/>
    </xf>
    <xf numFmtId="44" fontId="0" fillId="0" borderId="23" xfId="0" applyNumberFormat="1" applyBorder="1" applyAlignment="1">
      <alignment horizontal="center" vertical="center"/>
    </xf>
    <xf numFmtId="167" fontId="0" fillId="0" borderId="15" xfId="0" applyNumberFormat="1" applyBorder="1"/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/>
    </xf>
    <xf numFmtId="0" fontId="10" fillId="0" borderId="0" xfId="0" quotePrefix="1" applyFont="1" applyFill="1" applyAlignment="1"/>
    <xf numFmtId="0" fontId="0" fillId="0" borderId="0" xfId="0" quotePrefix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1" fillId="3" borderId="15" xfId="0" applyFont="1" applyFill="1" applyBorder="1" applyAlignment="1">
      <alignment horizontal="center"/>
    </xf>
    <xf numFmtId="0" fontId="1" fillId="0" borderId="16" xfId="0" applyFont="1" applyBorder="1" applyAlignment="1">
      <alignment horizontal="center" vertical="center"/>
    </xf>
    <xf numFmtId="0" fontId="7" fillId="0" borderId="0" xfId="0" applyFont="1" applyFill="1" applyBorder="1"/>
    <xf numFmtId="0" fontId="0" fillId="0" borderId="0" xfId="0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3" xfId="0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44" fontId="1" fillId="0" borderId="1" xfId="0" applyNumberFormat="1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4" fontId="0" fillId="0" borderId="1" xfId="0" applyNumberFormat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44" fontId="0" fillId="2" borderId="1" xfId="0" applyNumberFormat="1" applyFill="1" applyBorder="1" applyAlignment="1">
      <alignment vertical="center"/>
    </xf>
    <xf numFmtId="43" fontId="1" fillId="2" borderId="0" xfId="3" applyFont="1" applyFill="1" applyAlignment="1">
      <alignment vertical="center"/>
    </xf>
    <xf numFmtId="0" fontId="1" fillId="2" borderId="0" xfId="0" applyFont="1" applyFill="1" applyAlignment="1">
      <alignment vertical="center" wrapText="1"/>
    </xf>
    <xf numFmtId="0" fontId="6" fillId="3" borderId="14" xfId="0" applyFont="1" applyFill="1" applyBorder="1" applyAlignment="1">
      <alignment horizontal="center" vertical="center" wrapText="1"/>
    </xf>
    <xf numFmtId="166" fontId="6" fillId="3" borderId="14" xfId="0" applyNumberFormat="1" applyFont="1" applyFill="1" applyBorder="1" applyAlignment="1">
      <alignment horizontal="center" vertical="center" wrapText="1"/>
    </xf>
    <xf numFmtId="166" fontId="7" fillId="0" borderId="25" xfId="0" applyNumberFormat="1" applyFont="1" applyFill="1" applyBorder="1" applyAlignment="1">
      <alignment vertical="center"/>
    </xf>
    <xf numFmtId="0" fontId="6" fillId="0" borderId="1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5" fillId="0" borderId="0" xfId="2" applyFill="1" applyAlignment="1">
      <alignment wrapText="1"/>
    </xf>
    <xf numFmtId="166" fontId="6" fillId="3" borderId="10" xfId="0" applyNumberFormat="1" applyFont="1" applyFill="1" applyBorder="1" applyAlignment="1">
      <alignment horizontal="center" vertical="center" wrapText="1"/>
    </xf>
    <xf numFmtId="0" fontId="0" fillId="0" borderId="26" xfId="0" applyBorder="1"/>
    <xf numFmtId="166" fontId="6" fillId="0" borderId="26" xfId="0" applyNumberFormat="1" applyFont="1" applyFill="1" applyBorder="1" applyAlignment="1">
      <alignment horizontal="left" vertical="top" wrapText="1"/>
    </xf>
    <xf numFmtId="0" fontId="7" fillId="0" borderId="26" xfId="0" applyFont="1" applyFill="1" applyBorder="1" applyAlignment="1">
      <alignment horizontal="left" vertical="top" wrapText="1"/>
    </xf>
    <xf numFmtId="0" fontId="7" fillId="0" borderId="26" xfId="0" applyFont="1" applyFill="1" applyBorder="1" applyAlignment="1"/>
    <xf numFmtId="166" fontId="7" fillId="0" borderId="28" xfId="0" applyNumberFormat="1" applyFont="1" applyFill="1" applyBorder="1" applyAlignment="1">
      <alignment vertical="center"/>
    </xf>
    <xf numFmtId="0" fontId="6" fillId="3" borderId="12" xfId="0" applyFont="1" applyFill="1" applyBorder="1" applyAlignment="1">
      <alignment vertical="center"/>
    </xf>
    <xf numFmtId="166" fontId="6" fillId="3" borderId="24" xfId="0" applyNumberFormat="1" applyFont="1" applyFill="1" applyBorder="1" applyAlignment="1">
      <alignment horizontal="left" vertical="top" wrapText="1"/>
    </xf>
    <xf numFmtId="166" fontId="7" fillId="0" borderId="32" xfId="0" applyNumberFormat="1" applyFont="1" applyFill="1" applyBorder="1" applyAlignment="1">
      <alignment vertical="center"/>
    </xf>
    <xf numFmtId="166" fontId="7" fillId="0" borderId="33" xfId="0" applyNumberFormat="1" applyFont="1" applyFill="1" applyBorder="1" applyAlignment="1">
      <alignment vertical="center"/>
    </xf>
    <xf numFmtId="166" fontId="7" fillId="0" borderId="34" xfId="0" applyNumberFormat="1" applyFont="1" applyFill="1" applyBorder="1" applyAlignment="1">
      <alignment horizontal="left" vertical="top" wrapText="1"/>
    </xf>
    <xf numFmtId="166" fontId="7" fillId="0" borderId="35" xfId="0" applyNumberFormat="1" applyFont="1" applyFill="1" applyBorder="1" applyAlignment="1">
      <alignment vertical="center"/>
    </xf>
    <xf numFmtId="166" fontId="7" fillId="0" borderId="36" xfId="0" applyNumberFormat="1" applyFont="1" applyFill="1" applyBorder="1" applyAlignment="1">
      <alignment horizontal="left" vertical="top" wrapText="1"/>
    </xf>
    <xf numFmtId="166" fontId="7" fillId="0" borderId="37" xfId="0" applyNumberFormat="1" applyFont="1" applyFill="1" applyBorder="1" applyAlignment="1">
      <alignment vertical="center"/>
    </xf>
    <xf numFmtId="166" fontId="7" fillId="0" borderId="38" xfId="0" applyNumberFormat="1" applyFont="1" applyFill="1" applyBorder="1" applyAlignment="1">
      <alignment horizontal="left" vertical="top" wrapText="1"/>
    </xf>
    <xf numFmtId="166" fontId="7" fillId="0" borderId="39" xfId="0" applyNumberFormat="1" applyFont="1" applyFill="1" applyBorder="1" applyAlignment="1">
      <alignment horizontal="left" vertical="top" wrapText="1"/>
    </xf>
    <xf numFmtId="166" fontId="7" fillId="0" borderId="40" xfId="0" applyNumberFormat="1" applyFont="1" applyFill="1" applyBorder="1" applyAlignment="1">
      <alignment horizontal="left" vertical="top" wrapText="1"/>
    </xf>
    <xf numFmtId="166" fontId="7" fillId="0" borderId="41" xfId="0" applyNumberFormat="1" applyFont="1" applyFill="1" applyBorder="1" applyAlignment="1">
      <alignment horizontal="left" vertical="top" wrapText="1"/>
    </xf>
    <xf numFmtId="166" fontId="7" fillId="0" borderId="42" xfId="0" applyNumberFormat="1" applyFont="1" applyFill="1" applyBorder="1" applyAlignment="1">
      <alignment vertical="center"/>
    </xf>
    <xf numFmtId="166" fontId="7" fillId="3" borderId="12" xfId="0" applyNumberFormat="1" applyFont="1" applyFill="1" applyBorder="1" applyAlignment="1">
      <alignment vertical="center"/>
    </xf>
    <xf numFmtId="0" fontId="7" fillId="3" borderId="12" xfId="0" applyFont="1" applyFill="1" applyBorder="1" applyAlignment="1">
      <alignment horizontal="left" vertical="top" wrapText="1"/>
    </xf>
    <xf numFmtId="166" fontId="7" fillId="0" borderId="43" xfId="0" applyNumberFormat="1" applyFont="1" applyFill="1" applyBorder="1" applyAlignment="1">
      <alignment vertical="center"/>
    </xf>
    <xf numFmtId="166" fontId="7" fillId="0" borderId="44" xfId="0" applyNumberFormat="1" applyFont="1" applyFill="1" applyBorder="1" applyAlignment="1">
      <alignment vertical="center"/>
    </xf>
    <xf numFmtId="166" fontId="7" fillId="0" borderId="45" xfId="0" applyNumberFormat="1" applyFont="1" applyFill="1" applyBorder="1" applyAlignment="1">
      <alignment horizontal="left" vertical="top" wrapText="1"/>
    </xf>
    <xf numFmtId="0" fontId="16" fillId="3" borderId="16" xfId="0" applyFont="1" applyFill="1" applyBorder="1" applyAlignment="1">
      <alignment horizontal="center" vertical="center"/>
    </xf>
    <xf numFmtId="0" fontId="16" fillId="3" borderId="17" xfId="0" applyFont="1" applyFill="1" applyBorder="1" applyAlignment="1">
      <alignment horizontal="center" vertical="center"/>
    </xf>
    <xf numFmtId="0" fontId="16" fillId="3" borderId="18" xfId="0" applyFont="1" applyFill="1" applyBorder="1" applyAlignment="1">
      <alignment horizontal="center" vertical="center"/>
    </xf>
    <xf numFmtId="0" fontId="17" fillId="3" borderId="17" xfId="0" applyFont="1" applyFill="1" applyBorder="1" applyAlignment="1">
      <alignment horizontal="center" vertical="center" wrapText="1"/>
    </xf>
    <xf numFmtId="0" fontId="0" fillId="0" borderId="15" xfId="0" applyBorder="1" applyAlignment="1"/>
    <xf numFmtId="166" fontId="7" fillId="0" borderId="33" xfId="0" applyNumberFormat="1" applyFont="1" applyFill="1" applyBorder="1" applyAlignment="1" applyProtection="1">
      <alignment vertical="center"/>
      <protection hidden="1"/>
    </xf>
    <xf numFmtId="43" fontId="6" fillId="0" borderId="26" xfId="3" applyFont="1" applyFill="1" applyBorder="1" applyAlignment="1">
      <alignment horizontal="center"/>
    </xf>
    <xf numFmtId="43" fontId="0" fillId="0" borderId="26" xfId="3" applyFont="1" applyBorder="1"/>
    <xf numFmtId="0" fontId="0" fillId="0" borderId="0" xfId="0" applyAlignment="1">
      <alignment horizontal="left" wrapText="1"/>
    </xf>
    <xf numFmtId="0" fontId="13" fillId="0" borderId="2" xfId="0" applyFont="1" applyBorder="1" applyAlignment="1">
      <alignment horizontal="left" vertical="center" wrapText="1"/>
    </xf>
    <xf numFmtId="0" fontId="13" fillId="0" borderId="3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justify" vertical="justify" wrapText="1"/>
    </xf>
    <xf numFmtId="0" fontId="13" fillId="0" borderId="0" xfId="0" applyFont="1" applyBorder="1" applyAlignment="1">
      <alignment horizontal="justify" vertical="justify" wrapText="1"/>
    </xf>
    <xf numFmtId="0" fontId="13" fillId="0" borderId="6" xfId="0" applyFont="1" applyBorder="1" applyAlignment="1">
      <alignment horizontal="justify" vertical="justify" wrapTex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0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left" vertical="center" wrapText="1"/>
    </xf>
    <xf numFmtId="0" fontId="0" fillId="4" borderId="0" xfId="0" applyFill="1" applyAlignment="1">
      <alignment horizontal="left" vertical="center" wrapText="1"/>
    </xf>
    <xf numFmtId="0" fontId="6" fillId="0" borderId="10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0" fontId="6" fillId="3" borderId="10" xfId="0" applyFont="1" applyFill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1" fillId="3" borderId="27" xfId="0" applyFont="1" applyFill="1" applyBorder="1" applyAlignment="1">
      <alignment horizontal="center"/>
    </xf>
    <xf numFmtId="0" fontId="1" fillId="3" borderId="46" xfId="0" applyFont="1" applyFill="1" applyBorder="1" applyAlignment="1">
      <alignment horizontal="center"/>
    </xf>
    <xf numFmtId="0" fontId="1" fillId="3" borderId="47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0" fillId="4" borderId="0" xfId="0" applyFont="1" applyFill="1" applyAlignment="1">
      <alignment horizontal="left" vertical="justify" wrapText="1"/>
    </xf>
    <xf numFmtId="0" fontId="0" fillId="4" borderId="0" xfId="0" applyFill="1" applyAlignment="1">
      <alignment horizontal="left" vertical="justify" wrapText="1"/>
    </xf>
    <xf numFmtId="0" fontId="0" fillId="2" borderId="0" xfId="0" applyFill="1" applyAlignment="1">
      <alignment horizontal="left" wrapText="1"/>
    </xf>
    <xf numFmtId="0" fontId="10" fillId="0" borderId="0" xfId="0" applyFont="1" applyAlignment="1">
      <alignment horizontal="left"/>
    </xf>
    <xf numFmtId="0" fontId="7" fillId="0" borderId="0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/>
    <xf numFmtId="0" fontId="7" fillId="0" borderId="33" xfId="0" applyFont="1" applyFill="1" applyBorder="1" applyAlignment="1" applyProtection="1">
      <alignment horizontal="center" vertical="top" wrapText="1"/>
      <protection locked="0"/>
    </xf>
    <xf numFmtId="0" fontId="7" fillId="0" borderId="13" xfId="0" applyFont="1" applyFill="1" applyBorder="1" applyAlignment="1" applyProtection="1">
      <alignment horizontal="center" vertical="top" wrapText="1"/>
      <protection locked="0"/>
    </xf>
    <xf numFmtId="0" fontId="7" fillId="0" borderId="25" xfId="0" applyFont="1" applyFill="1" applyBorder="1" applyAlignment="1" applyProtection="1">
      <alignment horizontal="center" vertical="top" wrapText="1"/>
      <protection locked="0"/>
    </xf>
    <xf numFmtId="0" fontId="7" fillId="0" borderId="44" xfId="0" applyFont="1" applyFill="1" applyBorder="1" applyAlignment="1" applyProtection="1">
      <alignment horizontal="center" vertical="top" wrapText="1"/>
      <protection locked="0"/>
    </xf>
    <xf numFmtId="44" fontId="0" fillId="0" borderId="1" xfId="0" applyNumberFormat="1" applyBorder="1" applyProtection="1">
      <protection locked="0"/>
    </xf>
    <xf numFmtId="0" fontId="0" fillId="0" borderId="29" xfId="0" applyBorder="1" applyProtection="1">
      <protection locked="0"/>
    </xf>
    <xf numFmtId="0" fontId="0" fillId="0" borderId="30" xfId="0" applyBorder="1" applyProtection="1">
      <protection locked="0"/>
    </xf>
    <xf numFmtId="0" fontId="0" fillId="0" borderId="31" xfId="0" applyBorder="1" applyProtection="1">
      <protection locked="0"/>
    </xf>
    <xf numFmtId="0" fontId="0" fillId="0" borderId="48" xfId="0" applyBorder="1" applyProtection="1">
      <protection locked="0"/>
    </xf>
    <xf numFmtId="0" fontId="0" fillId="0" borderId="49" xfId="0" applyBorder="1" applyProtection="1">
      <protection locked="0"/>
    </xf>
    <xf numFmtId="166" fontId="7" fillId="0" borderId="50" xfId="0" applyNumberFormat="1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</cellXfs>
  <cellStyles count="4">
    <cellStyle name="Collegamento ipertestuale" xfId="2" builtinId="8"/>
    <cellStyle name="Migliaia" xfId="3" builtinId="3"/>
    <cellStyle name="Normale" xfId="0" builtinId="0"/>
    <cellStyle name="Valu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10883</xdr:colOff>
      <xdr:row>0</xdr:row>
      <xdr:rowOff>21771</xdr:rowOff>
    </xdr:from>
    <xdr:to>
      <xdr:col>1</xdr:col>
      <xdr:colOff>1734092</xdr:colOff>
      <xdr:row>0</xdr:row>
      <xdr:rowOff>860330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94B903AA-A50E-4AAB-85FE-A80EDFC428F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1560" t="50825"/>
        <a:stretch/>
      </xdr:blipFill>
      <xdr:spPr>
        <a:xfrm>
          <a:off x="620483" y="21771"/>
          <a:ext cx="1723209" cy="8385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A287F4-6971-485D-9DF2-FC1EECE42F55}">
  <dimension ref="A1:H42"/>
  <sheetViews>
    <sheetView tabSelected="1" topLeftCell="A13" zoomScale="85" zoomScaleNormal="85" workbookViewId="0">
      <selection activeCell="C5" sqref="C5"/>
    </sheetView>
  </sheetViews>
  <sheetFormatPr defaultRowHeight="15.6" customHeight="1" x14ac:dyDescent="0.25"/>
  <cols>
    <col min="2" max="2" width="58.5703125" customWidth="1"/>
    <col min="3" max="3" width="48.28515625" customWidth="1"/>
    <col min="4" max="4" width="20.85546875" customWidth="1"/>
    <col min="5" max="5" width="93" customWidth="1"/>
  </cols>
  <sheetData>
    <row r="1" spans="2:6" ht="86.45" customHeight="1" x14ac:dyDescent="0.25">
      <c r="B1" s="2"/>
      <c r="C1" s="2"/>
    </row>
    <row r="2" spans="2:6" ht="15.6" customHeight="1" thickBot="1" x14ac:dyDescent="0.3">
      <c r="B2" s="2"/>
      <c r="C2" s="2"/>
    </row>
    <row r="3" spans="2:6" ht="15.6" customHeight="1" x14ac:dyDescent="0.25">
      <c r="B3" s="45" t="s">
        <v>119</v>
      </c>
      <c r="C3" s="91" t="s">
        <v>4</v>
      </c>
      <c r="D3" s="170" t="s">
        <v>82</v>
      </c>
    </row>
    <row r="4" spans="2:6" ht="15.75" x14ac:dyDescent="0.25">
      <c r="B4" s="35" t="s">
        <v>78</v>
      </c>
      <c r="C4" s="36">
        <f>2337.57*12</f>
        <v>28050.840000000004</v>
      </c>
      <c r="D4" s="37">
        <f>+C4*2</f>
        <v>56101.680000000008</v>
      </c>
    </row>
    <row r="5" spans="2:6" ht="15.75" x14ac:dyDescent="0.25">
      <c r="B5" s="35" t="s">
        <v>79</v>
      </c>
      <c r="C5" s="36">
        <f>3506.35*12</f>
        <v>42076.2</v>
      </c>
      <c r="D5" s="37">
        <f t="shared" ref="D5:D7" si="0">+C5*2</f>
        <v>84152.4</v>
      </c>
    </row>
    <row r="6" spans="2:6" ht="15.6" customHeight="1" x14ac:dyDescent="0.25">
      <c r="B6" s="35" t="s">
        <v>81</v>
      </c>
      <c r="C6" s="36">
        <f>31*1500</f>
        <v>46500</v>
      </c>
      <c r="D6" s="37">
        <f t="shared" si="0"/>
        <v>93000</v>
      </c>
      <c r="E6" t="s">
        <v>120</v>
      </c>
    </row>
    <row r="7" spans="2:6" ht="15.6" customHeight="1" x14ac:dyDescent="0.25">
      <c r="B7" s="35" t="s">
        <v>80</v>
      </c>
      <c r="C7" s="36">
        <f>31*1500</f>
        <v>46500</v>
      </c>
      <c r="D7" s="37">
        <f t="shared" si="0"/>
        <v>93000</v>
      </c>
    </row>
    <row r="8" spans="2:6" ht="15.6" customHeight="1" thickBot="1" x14ac:dyDescent="0.3">
      <c r="B8" s="38"/>
      <c r="C8" s="39"/>
      <c r="D8" s="40"/>
    </row>
    <row r="9" spans="2:6" ht="15.6" customHeight="1" x14ac:dyDescent="0.25">
      <c r="B9" s="41"/>
      <c r="C9" s="42"/>
      <c r="D9" s="43"/>
    </row>
    <row r="10" spans="2:6" ht="15.6" customHeight="1" thickBot="1" x14ac:dyDescent="0.3">
      <c r="B10" s="44"/>
      <c r="C10" s="42"/>
      <c r="D10" s="43"/>
    </row>
    <row r="11" spans="2:6" ht="15.6" customHeight="1" thickBot="1" x14ac:dyDescent="0.3">
      <c r="B11" s="133" t="s">
        <v>5</v>
      </c>
      <c r="C11" s="134"/>
      <c r="D11" s="135"/>
    </row>
    <row r="12" spans="2:6" ht="15.6" customHeight="1" x14ac:dyDescent="0.25">
      <c r="B12" s="45" t="s">
        <v>6</v>
      </c>
      <c r="C12" s="46" t="s">
        <v>87</v>
      </c>
      <c r="D12" s="34" t="s">
        <v>7</v>
      </c>
    </row>
    <row r="13" spans="2:6" ht="15.6" customHeight="1" x14ac:dyDescent="0.25">
      <c r="B13" s="136" t="s">
        <v>8</v>
      </c>
      <c r="C13" s="137"/>
      <c r="D13" s="138"/>
    </row>
    <row r="14" spans="2:6" ht="15.6" customHeight="1" x14ac:dyDescent="0.25">
      <c r="B14" s="31" t="s">
        <v>127</v>
      </c>
      <c r="C14" s="32" t="s">
        <v>126</v>
      </c>
      <c r="D14" s="33" t="s">
        <v>9</v>
      </c>
    </row>
    <row r="15" spans="2:6" ht="15.6" customHeight="1" x14ac:dyDescent="0.25">
      <c r="B15" s="31" t="s">
        <v>84</v>
      </c>
      <c r="C15" s="32" t="s">
        <v>85</v>
      </c>
      <c r="D15" s="33" t="s">
        <v>121</v>
      </c>
    </row>
    <row r="16" spans="2:6" ht="30" x14ac:dyDescent="0.25">
      <c r="B16" s="31" t="s">
        <v>128</v>
      </c>
      <c r="C16" s="32" t="s">
        <v>126</v>
      </c>
      <c r="D16" s="33" t="s">
        <v>83</v>
      </c>
      <c r="F16" s="32"/>
    </row>
    <row r="17" spans="2:8" ht="15" x14ac:dyDescent="0.25">
      <c r="B17" s="139" t="s">
        <v>129</v>
      </c>
      <c r="C17" s="140"/>
      <c r="D17" s="141"/>
      <c r="F17" s="32"/>
    </row>
    <row r="18" spans="2:8" ht="15" x14ac:dyDescent="0.25">
      <c r="B18" s="139" t="s">
        <v>130</v>
      </c>
      <c r="C18" s="140"/>
      <c r="D18" s="141"/>
      <c r="F18" s="32"/>
    </row>
    <row r="19" spans="2:8" ht="15.6" customHeight="1" x14ac:dyDescent="0.25">
      <c r="B19" s="136" t="s">
        <v>75</v>
      </c>
      <c r="C19" s="137"/>
      <c r="D19" s="138"/>
    </row>
    <row r="20" spans="2:8" ht="75" x14ac:dyDescent="0.25">
      <c r="B20" s="31" t="s">
        <v>86</v>
      </c>
      <c r="C20" s="32" t="s">
        <v>131</v>
      </c>
      <c r="D20" s="33" t="s">
        <v>10</v>
      </c>
      <c r="E20" s="66"/>
      <c r="F20" s="74"/>
      <c r="G20" s="75"/>
      <c r="H20" s="41"/>
    </row>
    <row r="21" spans="2:8" ht="60" x14ac:dyDescent="0.25">
      <c r="B21" s="31" t="s">
        <v>88</v>
      </c>
      <c r="C21" s="32" t="s">
        <v>99</v>
      </c>
      <c r="D21" s="33" t="s">
        <v>10</v>
      </c>
      <c r="E21" s="32"/>
    </row>
    <row r="22" spans="2:8" ht="24.75" customHeight="1" x14ac:dyDescent="0.25">
      <c r="B22" s="130" t="s">
        <v>132</v>
      </c>
      <c r="C22" s="131"/>
      <c r="D22" s="132"/>
      <c r="E22" s="32"/>
    </row>
    <row r="23" spans="2:8" ht="15.6" customHeight="1" x14ac:dyDescent="0.25">
      <c r="B23" s="136" t="s">
        <v>76</v>
      </c>
      <c r="C23" s="137"/>
      <c r="D23" s="138"/>
    </row>
    <row r="24" spans="2:8" ht="15" x14ac:dyDescent="0.25">
      <c r="B24" s="31" t="s">
        <v>74</v>
      </c>
      <c r="C24" s="32" t="s">
        <v>12</v>
      </c>
      <c r="D24" s="33" t="s">
        <v>11</v>
      </c>
    </row>
    <row r="25" spans="2:8" ht="30" x14ac:dyDescent="0.25">
      <c r="B25" s="31" t="s">
        <v>89</v>
      </c>
      <c r="C25" s="32" t="s">
        <v>12</v>
      </c>
      <c r="D25" s="33" t="s">
        <v>11</v>
      </c>
    </row>
    <row r="26" spans="2:8" ht="30" x14ac:dyDescent="0.25">
      <c r="B26" s="31" t="s">
        <v>90</v>
      </c>
      <c r="C26" s="32" t="s">
        <v>133</v>
      </c>
      <c r="D26" s="33" t="s">
        <v>11</v>
      </c>
      <c r="E26" s="2"/>
    </row>
    <row r="27" spans="2:8" ht="26.25" customHeight="1" x14ac:dyDescent="0.25">
      <c r="B27" s="130" t="s">
        <v>134</v>
      </c>
      <c r="C27" s="131"/>
      <c r="D27" s="132"/>
      <c r="E27" s="2"/>
    </row>
    <row r="28" spans="2:8" ht="36.75" customHeight="1" x14ac:dyDescent="0.25">
      <c r="B28" s="136" t="s">
        <v>77</v>
      </c>
      <c r="C28" s="137"/>
      <c r="D28" s="138"/>
    </row>
    <row r="29" spans="2:8" ht="30" x14ac:dyDescent="0.25">
      <c r="B29" s="31" t="s">
        <v>98</v>
      </c>
      <c r="C29" s="71" t="s">
        <v>97</v>
      </c>
      <c r="D29" s="33" t="s">
        <v>13</v>
      </c>
    </row>
    <row r="30" spans="2:8" ht="15" x14ac:dyDescent="0.25">
      <c r="B30" s="136" t="s">
        <v>135</v>
      </c>
      <c r="C30" s="137"/>
      <c r="D30" s="138"/>
      <c r="E30" s="2"/>
    </row>
    <row r="31" spans="2:8" ht="15.6" customHeight="1" x14ac:dyDescent="0.25">
      <c r="B31" s="31" t="s">
        <v>14</v>
      </c>
      <c r="C31" s="32" t="s">
        <v>12</v>
      </c>
      <c r="D31" s="33" t="s">
        <v>15</v>
      </c>
    </row>
    <row r="32" spans="2:8" ht="15.6" customHeight="1" x14ac:dyDescent="0.25">
      <c r="B32" s="31" t="s">
        <v>16</v>
      </c>
      <c r="C32" s="32" t="s">
        <v>12</v>
      </c>
      <c r="D32" s="33" t="s">
        <v>15</v>
      </c>
    </row>
    <row r="33" spans="1:5" ht="15.6" customHeight="1" x14ac:dyDescent="0.25">
      <c r="B33" s="31" t="s">
        <v>17</v>
      </c>
      <c r="C33" s="32" t="s">
        <v>12</v>
      </c>
      <c r="D33" s="33" t="s">
        <v>15</v>
      </c>
    </row>
    <row r="34" spans="1:5" ht="15.6" customHeight="1" thickBot="1" x14ac:dyDescent="0.3">
      <c r="B34" s="47" t="s">
        <v>18</v>
      </c>
      <c r="C34" s="48" t="s">
        <v>12</v>
      </c>
      <c r="D34" s="49" t="s">
        <v>15</v>
      </c>
    </row>
    <row r="35" spans="1:5" ht="25.5" customHeight="1" x14ac:dyDescent="0.25">
      <c r="B35" s="127" t="s">
        <v>136</v>
      </c>
      <c r="C35" s="128"/>
      <c r="D35" s="129"/>
    </row>
    <row r="36" spans="1:5" ht="15" x14ac:dyDescent="0.25">
      <c r="B36" s="136" t="s">
        <v>91</v>
      </c>
      <c r="C36" s="137"/>
      <c r="D36" s="138"/>
      <c r="E36" s="4"/>
    </row>
    <row r="37" spans="1:5" ht="45" x14ac:dyDescent="0.25">
      <c r="B37" s="31" t="s">
        <v>94</v>
      </c>
      <c r="C37" s="32" t="s">
        <v>122</v>
      </c>
      <c r="D37" s="33" t="s">
        <v>92</v>
      </c>
    </row>
    <row r="38" spans="1:5" ht="60" x14ac:dyDescent="0.25">
      <c r="B38" s="31" t="s">
        <v>93</v>
      </c>
      <c r="C38" s="32" t="s">
        <v>122</v>
      </c>
      <c r="D38" s="33" t="s">
        <v>92</v>
      </c>
    </row>
    <row r="39" spans="1:5" ht="45" x14ac:dyDescent="0.25">
      <c r="B39" s="31" t="s">
        <v>95</v>
      </c>
      <c r="C39" s="32" t="s">
        <v>122</v>
      </c>
      <c r="D39" s="33" t="s">
        <v>92</v>
      </c>
    </row>
    <row r="40" spans="1:5" ht="15.6" customHeight="1" thickBot="1" x14ac:dyDescent="0.3">
      <c r="B40" s="47" t="s">
        <v>96</v>
      </c>
      <c r="C40" s="48" t="s">
        <v>122</v>
      </c>
      <c r="D40" s="49" t="s">
        <v>92</v>
      </c>
    </row>
    <row r="41" spans="1:5" ht="15.6" customHeight="1" x14ac:dyDescent="0.25">
      <c r="B41" s="72"/>
      <c r="C41" s="32"/>
      <c r="D41" s="73"/>
    </row>
    <row r="42" spans="1:5" ht="27.75" customHeight="1" x14ac:dyDescent="0.25">
      <c r="A42" s="92" t="s">
        <v>137</v>
      </c>
      <c r="B42" s="126" t="s">
        <v>138</v>
      </c>
      <c r="C42" s="126"/>
      <c r="D42" s="126"/>
    </row>
  </sheetData>
  <mergeCells count="13">
    <mergeCell ref="B42:D42"/>
    <mergeCell ref="B35:D35"/>
    <mergeCell ref="B22:D22"/>
    <mergeCell ref="B27:D27"/>
    <mergeCell ref="B11:D11"/>
    <mergeCell ref="B13:D13"/>
    <mergeCell ref="B19:D19"/>
    <mergeCell ref="B23:D23"/>
    <mergeCell ref="B28:D28"/>
    <mergeCell ref="B30:D30"/>
    <mergeCell ref="B36:D36"/>
    <mergeCell ref="B18:D18"/>
    <mergeCell ref="B17:D17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2:M74"/>
  <sheetViews>
    <sheetView topLeftCell="A22" zoomScaleNormal="100" workbookViewId="0">
      <selection activeCell="G22" sqref="G22:M22"/>
    </sheetView>
  </sheetViews>
  <sheetFormatPr defaultRowHeight="15" x14ac:dyDescent="0.25"/>
  <cols>
    <col min="1" max="1" width="40.28515625" customWidth="1"/>
    <col min="2" max="2" width="20.7109375" customWidth="1"/>
    <col min="3" max="3" width="8.42578125" customWidth="1"/>
    <col min="4" max="4" width="36" customWidth="1"/>
    <col min="5" max="5" width="23.5703125" customWidth="1"/>
    <col min="6" max="6" width="10.5703125" customWidth="1"/>
    <col min="7" max="7" width="25.85546875" style="2" customWidth="1"/>
    <col min="8" max="8" width="15.85546875" customWidth="1"/>
    <col min="9" max="9" width="42.140625" customWidth="1"/>
    <col min="13" max="13" width="12.85546875" hidden="1" customWidth="1"/>
    <col min="14" max="16" width="0" hidden="1" customWidth="1"/>
  </cols>
  <sheetData>
    <row r="2" spans="2:13" x14ac:dyDescent="0.25">
      <c r="D2" s="52" t="s">
        <v>19</v>
      </c>
      <c r="E2" s="3"/>
    </row>
    <row r="3" spans="2:13" ht="15.75" thickBot="1" x14ac:dyDescent="0.3"/>
    <row r="4" spans="2:13" ht="50.25" customHeight="1" thickBot="1" x14ac:dyDescent="0.3">
      <c r="B4" s="76" t="s">
        <v>0</v>
      </c>
      <c r="C4" s="76"/>
      <c r="D4" s="77" t="s">
        <v>71</v>
      </c>
      <c r="E4" s="78">
        <f>E44</f>
        <v>0</v>
      </c>
      <c r="G4" s="150" t="s">
        <v>100</v>
      </c>
      <c r="H4" s="150"/>
      <c r="I4" s="150"/>
      <c r="J4" s="150"/>
      <c r="K4" s="150"/>
      <c r="L4" s="150"/>
      <c r="M4" s="150"/>
    </row>
    <row r="5" spans="2:13" x14ac:dyDescent="0.25">
      <c r="E5" s="18"/>
      <c r="G5" s="93"/>
    </row>
    <row r="6" spans="2:13" ht="15.75" thickBot="1" x14ac:dyDescent="0.3">
      <c r="E6" s="18"/>
      <c r="G6" s="5"/>
    </row>
    <row r="7" spans="2:13" ht="45" customHeight="1" thickBot="1" x14ac:dyDescent="0.3">
      <c r="B7" s="79" t="s">
        <v>101</v>
      </c>
      <c r="C7" s="79"/>
      <c r="D7" s="80" t="s">
        <v>73</v>
      </c>
      <c r="E7" s="81">
        <f>E57</f>
        <v>0</v>
      </c>
      <c r="G7" s="142" t="s">
        <v>102</v>
      </c>
      <c r="H7" s="142"/>
      <c r="I7" s="142"/>
      <c r="J7" s="142"/>
      <c r="K7" s="142"/>
      <c r="L7" s="142"/>
      <c r="M7" s="142"/>
    </row>
    <row r="8" spans="2:13" x14ac:dyDescent="0.25">
      <c r="E8" s="18"/>
      <c r="G8" s="93"/>
    </row>
    <row r="9" spans="2:13" ht="15.75" thickBot="1" x14ac:dyDescent="0.3">
      <c r="E9" s="18"/>
    </row>
    <row r="10" spans="2:13" ht="46.5" customHeight="1" thickBot="1" x14ac:dyDescent="0.3">
      <c r="B10" s="79" t="s">
        <v>103</v>
      </c>
      <c r="C10" s="79"/>
      <c r="D10" s="80" t="s">
        <v>123</v>
      </c>
      <c r="E10" s="163"/>
      <c r="G10" s="151" t="s">
        <v>124</v>
      </c>
      <c r="H10" s="151"/>
      <c r="I10" s="151"/>
      <c r="J10" s="151"/>
      <c r="K10" s="151"/>
      <c r="L10" s="151"/>
      <c r="M10" s="151"/>
    </row>
    <row r="11" spans="2:13" x14ac:dyDescent="0.25">
      <c r="E11" s="18"/>
    </row>
    <row r="12" spans="2:13" ht="15.75" thickBot="1" x14ac:dyDescent="0.3">
      <c r="E12" s="18"/>
    </row>
    <row r="13" spans="2:13" ht="52.5" customHeight="1" thickBot="1" x14ac:dyDescent="0.3">
      <c r="B13" s="79" t="s">
        <v>104</v>
      </c>
      <c r="C13" s="79"/>
      <c r="D13" s="80" t="s">
        <v>105</v>
      </c>
      <c r="E13" s="163"/>
      <c r="G13" s="152" t="s">
        <v>106</v>
      </c>
      <c r="H13" s="152"/>
      <c r="I13" s="152"/>
      <c r="J13" s="152"/>
      <c r="K13" s="152"/>
      <c r="L13" s="152"/>
      <c r="M13" s="152"/>
    </row>
    <row r="14" spans="2:13" x14ac:dyDescent="0.25">
      <c r="E14" s="18"/>
    </row>
    <row r="15" spans="2:13" ht="15.75" thickBot="1" x14ac:dyDescent="0.3">
      <c r="E15" s="18"/>
    </row>
    <row r="16" spans="2:13" ht="49.5" customHeight="1" thickBot="1" x14ac:dyDescent="0.3">
      <c r="B16" s="82" t="s">
        <v>107</v>
      </c>
      <c r="C16" s="82"/>
      <c r="D16" s="83" t="s">
        <v>3</v>
      </c>
      <c r="E16" s="84">
        <f>(E4+E7)*0.15</f>
        <v>0</v>
      </c>
      <c r="F16" s="1"/>
      <c r="G16" s="153" t="s">
        <v>108</v>
      </c>
      <c r="H16" s="153"/>
      <c r="I16" s="153"/>
      <c r="J16" s="153"/>
      <c r="K16" s="153"/>
      <c r="L16" s="153"/>
      <c r="M16" s="153"/>
    </row>
    <row r="17" spans="1:13" x14ac:dyDescent="0.25">
      <c r="E17" s="18"/>
    </row>
    <row r="18" spans="1:13" ht="15.75" thickBot="1" x14ac:dyDescent="0.3">
      <c r="E18" s="18"/>
    </row>
    <row r="19" spans="1:13" ht="59.25" customHeight="1" thickBot="1" x14ac:dyDescent="0.3">
      <c r="B19" s="79" t="s">
        <v>1</v>
      </c>
      <c r="C19" s="79"/>
      <c r="D19" s="80" t="s">
        <v>109</v>
      </c>
      <c r="E19" s="163"/>
      <c r="G19" s="142" t="s">
        <v>110</v>
      </c>
      <c r="H19" s="142"/>
      <c r="I19" s="142"/>
      <c r="J19" s="142"/>
      <c r="K19" s="142"/>
      <c r="L19" s="142"/>
      <c r="M19" s="142"/>
    </row>
    <row r="20" spans="1:13" x14ac:dyDescent="0.25">
      <c r="E20" s="18"/>
    </row>
    <row r="21" spans="1:13" ht="15.75" thickBot="1" x14ac:dyDescent="0.3">
      <c r="E21" s="18"/>
    </row>
    <row r="22" spans="1:13" ht="51" customHeight="1" thickBot="1" x14ac:dyDescent="0.3">
      <c r="B22" s="79" t="s">
        <v>111</v>
      </c>
      <c r="C22" s="79"/>
      <c r="D22" s="80" t="s">
        <v>112</v>
      </c>
      <c r="E22" s="163"/>
      <c r="G22" s="142" t="s">
        <v>139</v>
      </c>
      <c r="H22" s="142"/>
      <c r="I22" s="142"/>
      <c r="J22" s="142"/>
      <c r="K22" s="142"/>
      <c r="L22" s="142"/>
      <c r="M22" s="142"/>
    </row>
    <row r="23" spans="1:13" x14ac:dyDescent="0.25">
      <c r="E23" s="18"/>
    </row>
    <row r="24" spans="1:13" ht="15.75" thickBot="1" x14ac:dyDescent="0.3">
      <c r="E24" s="18"/>
    </row>
    <row r="25" spans="1:13" s="1" customFormat="1" ht="15.75" thickBot="1" x14ac:dyDescent="0.3">
      <c r="B25" s="1" t="s">
        <v>2</v>
      </c>
      <c r="D25" s="1" t="s">
        <v>3</v>
      </c>
      <c r="E25" s="17">
        <f>IF(SUM(E4:E22)&gt;300000,"ERROR",SUM(E4:E22))</f>
        <v>0</v>
      </c>
      <c r="G25" s="86" t="s">
        <v>39</v>
      </c>
      <c r="H25" s="85">
        <v>300000</v>
      </c>
    </row>
    <row r="27" spans="1:13" ht="15.75" thickBot="1" x14ac:dyDescent="0.3"/>
    <row r="28" spans="1:13" ht="30.75" thickBot="1" x14ac:dyDescent="0.3">
      <c r="A28" s="87" t="s">
        <v>21</v>
      </c>
      <c r="B28" s="88" t="s">
        <v>63</v>
      </c>
      <c r="C28" s="88" t="s">
        <v>125</v>
      </c>
      <c r="D28" s="87" t="s">
        <v>62</v>
      </c>
      <c r="E28" s="94" t="s">
        <v>22</v>
      </c>
      <c r="F28" s="95"/>
      <c r="G28" s="19"/>
    </row>
    <row r="29" spans="1:13" ht="6.75" customHeight="1" thickBot="1" x14ac:dyDescent="0.3">
      <c r="A29" s="13"/>
      <c r="B29" s="14"/>
      <c r="C29" s="14"/>
      <c r="D29" s="15"/>
      <c r="E29" s="16"/>
      <c r="F29" s="96"/>
      <c r="G29" s="6"/>
    </row>
    <row r="30" spans="1:13" ht="15.75" customHeight="1" thickBot="1" x14ac:dyDescent="0.3">
      <c r="A30" s="145" t="s">
        <v>61</v>
      </c>
      <c r="B30" s="146"/>
      <c r="C30" s="146"/>
      <c r="D30" s="146"/>
      <c r="E30" s="146"/>
      <c r="F30" s="98"/>
      <c r="G30" s="6"/>
    </row>
    <row r="31" spans="1:13" x14ac:dyDescent="0.25">
      <c r="A31" s="164" t="s">
        <v>37</v>
      </c>
      <c r="B31" s="102">
        <f t="shared" ref="B31:B43" si="0">+IF(A31="PO",$E$63,IF(A31="PA",$E$64,IF(A31="Ricercatore",$E$65,IF(A31="Borse di dottorato senza periodo estero (*)",$E$73,IF(A31="Borse di dottorato con periodo estero (*)",$E$74,0)))))</f>
        <v>73</v>
      </c>
      <c r="C31" s="103" t="str">
        <f t="shared" ref="C31:C36" si="1">+IF(A31="PO","n. ore",IF(A31="PA","n. ore",IF(A31="Ricercatore","n. ore",IF(A31="Borse di dottorato senza periodo estero (*)","n. mesi",IF(A31="Borse di dottorato con periodo estero (*)","n. mesi",0)))))</f>
        <v>n. ore</v>
      </c>
      <c r="D31" s="159"/>
      <c r="E31" s="104">
        <f t="shared" ref="E31:E43" si="2">+B31*D31</f>
        <v>0</v>
      </c>
      <c r="F31" s="3"/>
      <c r="G31" s="10"/>
      <c r="M31" t="s">
        <v>37</v>
      </c>
    </row>
    <row r="32" spans="1:13" x14ac:dyDescent="0.25">
      <c r="A32" s="165" t="s">
        <v>38</v>
      </c>
      <c r="B32" s="105">
        <f t="shared" si="0"/>
        <v>48</v>
      </c>
      <c r="C32" s="7" t="str">
        <f t="shared" si="1"/>
        <v>n. ore</v>
      </c>
      <c r="D32" s="160"/>
      <c r="E32" s="106">
        <f t="shared" si="2"/>
        <v>0</v>
      </c>
      <c r="F32" s="3"/>
      <c r="G32" s="30"/>
      <c r="M32" t="s">
        <v>38</v>
      </c>
    </row>
    <row r="33" spans="1:13" x14ac:dyDescent="0.25">
      <c r="A33" s="165" t="s">
        <v>51</v>
      </c>
      <c r="B33" s="105">
        <f t="shared" si="0"/>
        <v>31</v>
      </c>
      <c r="C33" s="7" t="str">
        <f t="shared" si="1"/>
        <v>n. ore</v>
      </c>
      <c r="D33" s="160"/>
      <c r="E33" s="106">
        <f t="shared" si="2"/>
        <v>0</v>
      </c>
      <c r="F33" s="3"/>
      <c r="G33" s="10"/>
      <c r="M33" t="s">
        <v>51</v>
      </c>
    </row>
    <row r="34" spans="1:13" x14ac:dyDescent="0.25">
      <c r="A34" s="165" t="s">
        <v>51</v>
      </c>
      <c r="B34" s="105">
        <f t="shared" si="0"/>
        <v>31</v>
      </c>
      <c r="C34" s="7" t="str">
        <f t="shared" si="1"/>
        <v>n. ore</v>
      </c>
      <c r="D34" s="160"/>
      <c r="E34" s="106">
        <f t="shared" si="2"/>
        <v>0</v>
      </c>
      <c r="F34" s="3"/>
      <c r="G34" s="10"/>
      <c r="M34" t="s">
        <v>66</v>
      </c>
    </row>
    <row r="35" spans="1:13" x14ac:dyDescent="0.25">
      <c r="A35" s="165" t="s">
        <v>65</v>
      </c>
      <c r="B35" s="105">
        <f t="shared" si="0"/>
        <v>3506.35</v>
      </c>
      <c r="C35" s="7" t="str">
        <f t="shared" si="1"/>
        <v>n. mesi</v>
      </c>
      <c r="D35" s="160"/>
      <c r="E35" s="106">
        <f t="shared" si="2"/>
        <v>0</v>
      </c>
      <c r="F35" s="3"/>
      <c r="G35" s="6"/>
      <c r="M35" t="s">
        <v>67</v>
      </c>
    </row>
    <row r="36" spans="1:13" x14ac:dyDescent="0.25">
      <c r="A36" s="165" t="s">
        <v>66</v>
      </c>
      <c r="B36" s="105">
        <f t="shared" si="0"/>
        <v>2337.5700000000002</v>
      </c>
      <c r="C36" s="7" t="str">
        <f t="shared" si="1"/>
        <v>n. mesi</v>
      </c>
      <c r="D36" s="160"/>
      <c r="E36" s="106">
        <f t="shared" si="2"/>
        <v>0</v>
      </c>
      <c r="F36" s="3"/>
      <c r="G36" s="6"/>
    </row>
    <row r="37" spans="1:13" x14ac:dyDescent="0.25">
      <c r="A37" s="165"/>
      <c r="B37" s="105">
        <f t="shared" si="0"/>
        <v>0</v>
      </c>
      <c r="C37" s="7">
        <f t="shared" ref="C37:C42" si="3">+IF(A37="PO","n. ore",IF(A37="PA","n. ore",IF(A37="Ricercatore","n. ore",IF(A37="Borse di dottorato senza periodo estero (*)","n. mesi",IF(A37="Borse di dottorato con periodo estero (*)","n. mesi",0)))))</f>
        <v>0</v>
      </c>
      <c r="D37" s="160"/>
      <c r="E37" s="106">
        <f t="shared" si="2"/>
        <v>0</v>
      </c>
      <c r="F37" s="3"/>
      <c r="G37" s="6"/>
    </row>
    <row r="38" spans="1:13" x14ac:dyDescent="0.25">
      <c r="A38" s="165"/>
      <c r="B38" s="105">
        <f t="shared" si="0"/>
        <v>0</v>
      </c>
      <c r="C38" s="7">
        <f t="shared" si="3"/>
        <v>0</v>
      </c>
      <c r="D38" s="160"/>
      <c r="E38" s="106">
        <f t="shared" si="2"/>
        <v>0</v>
      </c>
      <c r="F38" s="3"/>
      <c r="G38" s="6"/>
    </row>
    <row r="39" spans="1:13" x14ac:dyDescent="0.25">
      <c r="A39" s="165"/>
      <c r="B39" s="105">
        <f t="shared" si="0"/>
        <v>0</v>
      </c>
      <c r="C39" s="7">
        <f t="shared" si="3"/>
        <v>0</v>
      </c>
      <c r="D39" s="160"/>
      <c r="E39" s="106">
        <f t="shared" si="2"/>
        <v>0</v>
      </c>
      <c r="F39" s="3"/>
      <c r="G39" s="6"/>
    </row>
    <row r="40" spans="1:13" x14ac:dyDescent="0.25">
      <c r="A40" s="165"/>
      <c r="B40" s="105">
        <f t="shared" si="0"/>
        <v>0</v>
      </c>
      <c r="C40" s="7">
        <f t="shared" si="3"/>
        <v>0</v>
      </c>
      <c r="D40" s="160"/>
      <c r="E40" s="106">
        <f t="shared" si="2"/>
        <v>0</v>
      </c>
      <c r="F40" s="3"/>
      <c r="G40" s="6"/>
    </row>
    <row r="41" spans="1:13" x14ac:dyDescent="0.25">
      <c r="A41" s="165"/>
      <c r="B41" s="105">
        <f t="shared" si="0"/>
        <v>0</v>
      </c>
      <c r="C41" s="7">
        <f t="shared" si="3"/>
        <v>0</v>
      </c>
      <c r="D41" s="160"/>
      <c r="E41" s="106">
        <f t="shared" si="2"/>
        <v>0</v>
      </c>
      <c r="F41" s="3"/>
      <c r="G41" s="6"/>
    </row>
    <row r="42" spans="1:13" x14ac:dyDescent="0.25">
      <c r="A42" s="165"/>
      <c r="B42" s="105">
        <f t="shared" si="0"/>
        <v>0</v>
      </c>
      <c r="C42" s="7">
        <f t="shared" si="3"/>
        <v>0</v>
      </c>
      <c r="D42" s="160"/>
      <c r="E42" s="106">
        <f t="shared" si="2"/>
        <v>0</v>
      </c>
      <c r="F42" s="3"/>
      <c r="G42" s="6"/>
    </row>
    <row r="43" spans="1:13" ht="15.75" thickBot="1" x14ac:dyDescent="0.3">
      <c r="A43" s="166"/>
      <c r="B43" s="107">
        <f t="shared" si="0"/>
        <v>0</v>
      </c>
      <c r="C43" s="89">
        <f t="shared" ref="C43" si="4">+IF(A43="PO","n. ore",IF(A43="PA","n. ore",IF(A43="Ricercatore","n. ore",IF(A43="Borse di dottorato senza periodo estero (*)","n. mesi",IF(A43="Borse di dottorato con periodo estero (*)","n. mesi",0)))))</f>
        <v>0</v>
      </c>
      <c r="D43" s="161"/>
      <c r="E43" s="108">
        <f t="shared" si="2"/>
        <v>0</v>
      </c>
      <c r="F43" s="3"/>
      <c r="G43" s="6"/>
    </row>
    <row r="44" spans="1:13" x14ac:dyDescent="0.25">
      <c r="A44" s="100" t="s">
        <v>20</v>
      </c>
      <c r="B44" s="113"/>
      <c r="C44" s="113"/>
      <c r="D44" s="113"/>
      <c r="E44" s="101">
        <f>SUM(E31:E36)</f>
        <v>0</v>
      </c>
      <c r="F44" s="95"/>
      <c r="G44" s="6"/>
      <c r="M44" t="s">
        <v>68</v>
      </c>
    </row>
    <row r="45" spans="1:13" ht="15.75" thickBot="1" x14ac:dyDescent="0.3">
      <c r="B45" s="6"/>
      <c r="C45" s="6"/>
      <c r="D45" s="8"/>
      <c r="E45" s="8"/>
      <c r="F45" s="97"/>
      <c r="G45" s="6"/>
      <c r="M45" t="s">
        <v>69</v>
      </c>
    </row>
    <row r="46" spans="1:13" ht="15.75" customHeight="1" thickBot="1" x14ac:dyDescent="0.3">
      <c r="A46" s="143" t="s">
        <v>72</v>
      </c>
      <c r="B46" s="144"/>
      <c r="C46" s="144"/>
      <c r="D46" s="144"/>
      <c r="E46" s="144"/>
      <c r="F46" s="98"/>
      <c r="G46" s="6"/>
      <c r="M46" t="s">
        <v>65</v>
      </c>
    </row>
    <row r="47" spans="1:13" x14ac:dyDescent="0.25">
      <c r="A47" s="164" t="s">
        <v>68</v>
      </c>
      <c r="B47" s="112">
        <f>+IF(A47="Contratti di ricercatore a tempo determinato",$E$65,IF(A47="Contratti di ricerca",$E$65,IF(A47="Borse di dottorato senza periodo estero (*)",$E$73,IF(A47="Borse di dottorato con periodo estero (*)",$E$74,0))))</f>
        <v>31</v>
      </c>
      <c r="C47" s="103" t="str">
        <f>+IF(A47="Contratti di ricercatore a tempo determinato","n. ore",IF(A47="Contratti di ricerca","n. ore",IF(A47="Borse di dottorato senza periodo estero (*)","n. mesi",IF(A47="Borse di dottorato con periodo estero (*)","n. mesi",0))))</f>
        <v>n. ore</v>
      </c>
      <c r="D47" s="159"/>
      <c r="E47" s="109">
        <f>+B47*D47</f>
        <v>0</v>
      </c>
      <c r="F47" s="3"/>
      <c r="G47" s="155"/>
      <c r="H47" s="156"/>
    </row>
    <row r="48" spans="1:13" x14ac:dyDescent="0.25">
      <c r="A48" s="165" t="s">
        <v>68</v>
      </c>
      <c r="B48" s="99">
        <f>+IF(A48="Contratti di ricercatore a tempo determinato",$E$65,IF(A48="Contratti di ricerca",$E$65,IF(A48="Borse di dottorato senza periodo estero (*)",$E$73,IF(A48="Borse di dottorato con periodo estero (*)",$E$74,0))))</f>
        <v>31</v>
      </c>
      <c r="C48" s="7" t="str">
        <f>+IF(A48="Contratti di ricercatore a tempo determinato","n. ore",IF(A48="Contratti di ricerca","n. ore",IF(A48="Borse di dottorato senza periodo estero (*)","n. mesi",IF(A48="Borse di dottorato con periodo estero (*)","n. mesi",0))))</f>
        <v>n. ore</v>
      </c>
      <c r="D48" s="160"/>
      <c r="E48" s="110">
        <f>+B48*D48</f>
        <v>0</v>
      </c>
      <c r="F48" s="3"/>
      <c r="G48" s="6"/>
    </row>
    <row r="49" spans="1:8" x14ac:dyDescent="0.25">
      <c r="A49" s="165" t="s">
        <v>69</v>
      </c>
      <c r="B49" s="99">
        <f>+IF(A49="Contratti di ricercatore a tempo determinato",$E$65,IF(A49="Contratti di ricerca",$E$65,IF(A49="Borse di dottorato senza periodo estero (*)",$E$73,IF(A49="Borse di dottorato con periodo estero (*)",$E$74,0))))</f>
        <v>31</v>
      </c>
      <c r="C49" s="7" t="str">
        <f>+IF(A49="Contratti di ricercatore a tempo determinato","n. ore",IF(A49="Contratti di ricerca","n. ore",IF(A49="Borse di dottorato senza periodo estero (*)","n. mesi",IF(A49="Borse di dottorato con periodo estero (*)","n. mesi",0))))</f>
        <v>n. ore</v>
      </c>
      <c r="D49" s="160"/>
      <c r="E49" s="110">
        <f>+B49*D49</f>
        <v>0</v>
      </c>
      <c r="F49" s="3"/>
      <c r="G49" s="6"/>
    </row>
    <row r="50" spans="1:8" x14ac:dyDescent="0.25">
      <c r="A50" s="165" t="s">
        <v>65</v>
      </c>
      <c r="B50" s="99">
        <f>+IF(A50="Contratti di ricercatore a tempo determinato",$E$65,IF(A50="Contratti di ricerca",$E$65,IF(A50="Borse di dottorato senza periodo estero (*)",$E$73,IF(A50="Borse di dottorato con periodo estero (*)",$E$74,0))))</f>
        <v>3506.35</v>
      </c>
      <c r="C50" s="7" t="str">
        <f>+IF(A50="Contratti di ricercatore a tempo determinato","n. ore",IF(A50="Contratti di ricerca","n. ore",IF(A50="Borse di dottorato senza periodo estero (*)","n. mesi",IF(A50="Borse di dottorato con periodo estero (*)","n. mesi",0))))</f>
        <v>n. mesi</v>
      </c>
      <c r="D50" s="160"/>
      <c r="E50" s="110">
        <f>+B50*D50</f>
        <v>0</v>
      </c>
      <c r="F50" s="3"/>
      <c r="G50" s="6"/>
    </row>
    <row r="51" spans="1:8" x14ac:dyDescent="0.25">
      <c r="A51" s="165" t="s">
        <v>64</v>
      </c>
      <c r="B51" s="115">
        <f>+IF(A51="Contratti di ricercatore a tempo determinato",$E$65,IF(A51="Contratti di ricerca",$E$65,IF(A51="Borse di dottorato senza periodo estero (*)",$E$73,IF(A51="Borse di dottorato con periodo estero (*)",$E$74,0))))</f>
        <v>2337.5700000000002</v>
      </c>
      <c r="C51" s="116" t="str">
        <f>+IF(A51="Contratti di ricercatore a tempo determinato","n. ore",IF(A51="Contratti di ricerca","n. ore",IF(A51="Borse di dottorato senza periodo estero (*)","n. mesi",IF(A51="Borse di dottorato con periodo estero (*)","n. mesi",0))))</f>
        <v>n. mesi</v>
      </c>
      <c r="D51" s="162"/>
      <c r="E51" s="117">
        <f>+B51*D51</f>
        <v>0</v>
      </c>
      <c r="F51" s="3"/>
      <c r="G51" s="6"/>
    </row>
    <row r="52" spans="1:8" x14ac:dyDescent="0.25">
      <c r="A52" s="165"/>
      <c r="B52" s="115">
        <f t="shared" ref="B52:B56" si="5">+IF(A52="Contratti di ricercatore a tempo determinato",$E$65,IF(A52="Contratti di ricerca",$E$65,IF(A52="Borse di dottorato senza periodo estero (*)",$E$73,IF(A52="Borse di dottorato con periodo estero (*)",$E$74,0))))</f>
        <v>0</v>
      </c>
      <c r="C52" s="116">
        <f t="shared" ref="C52:C56" si="6">+IF(A52="Contratti di ricercatore a tempo determinato","n. ore",IF(A52="Contratti di ricerca","n. ore",IF(A52="Borse di dottorato senza periodo estero (*)","n. mesi",IF(A52="Borse di dottorato con periodo estero (*)","n. mesi",0))))</f>
        <v>0</v>
      </c>
      <c r="D52" s="162"/>
      <c r="E52" s="117">
        <f t="shared" ref="E52:E56" si="7">+B52*D52</f>
        <v>0</v>
      </c>
      <c r="F52" s="3"/>
      <c r="G52" s="6"/>
    </row>
    <row r="53" spans="1:8" x14ac:dyDescent="0.25">
      <c r="A53" s="165"/>
      <c r="B53" s="115">
        <f t="shared" si="5"/>
        <v>0</v>
      </c>
      <c r="C53" s="116">
        <f t="shared" si="6"/>
        <v>0</v>
      </c>
      <c r="D53" s="162"/>
      <c r="E53" s="117">
        <f t="shared" si="7"/>
        <v>0</v>
      </c>
      <c r="F53" s="3"/>
      <c r="G53" s="6"/>
    </row>
    <row r="54" spans="1:8" x14ac:dyDescent="0.25">
      <c r="A54" s="165"/>
      <c r="B54" s="115">
        <f t="shared" si="5"/>
        <v>0</v>
      </c>
      <c r="C54" s="116">
        <f t="shared" si="6"/>
        <v>0</v>
      </c>
      <c r="D54" s="162"/>
      <c r="E54" s="117">
        <f t="shared" si="7"/>
        <v>0</v>
      </c>
      <c r="F54" s="3"/>
      <c r="G54" s="6"/>
    </row>
    <row r="55" spans="1:8" x14ac:dyDescent="0.25">
      <c r="A55" s="165"/>
      <c r="B55" s="115">
        <f t="shared" si="5"/>
        <v>0</v>
      </c>
      <c r="C55" s="116">
        <f t="shared" si="6"/>
        <v>0</v>
      </c>
      <c r="D55" s="162"/>
      <c r="E55" s="117">
        <f t="shared" si="7"/>
        <v>0</v>
      </c>
      <c r="F55" s="3"/>
      <c r="G55" s="6"/>
    </row>
    <row r="56" spans="1:8" ht="15.75" thickBot="1" x14ac:dyDescent="0.3">
      <c r="A56" s="166"/>
      <c r="B56" s="169">
        <f t="shared" si="5"/>
        <v>0</v>
      </c>
      <c r="C56" s="89">
        <f t="shared" si="6"/>
        <v>0</v>
      </c>
      <c r="D56" s="161"/>
      <c r="E56" s="111">
        <f t="shared" si="7"/>
        <v>0</v>
      </c>
      <c r="F56" s="3"/>
      <c r="G56" s="6"/>
    </row>
    <row r="57" spans="1:8" x14ac:dyDescent="0.25">
      <c r="A57" s="100" t="s">
        <v>23</v>
      </c>
      <c r="B57" s="113"/>
      <c r="C57" s="113"/>
      <c r="D57" s="114"/>
      <c r="E57" s="101">
        <f>SUM(E47:E51)</f>
        <v>0</v>
      </c>
      <c r="F57" s="95"/>
      <c r="G57" s="6"/>
    </row>
    <row r="58" spans="1:8" x14ac:dyDescent="0.25">
      <c r="A58" s="9"/>
      <c r="B58" s="10"/>
      <c r="C58" s="10"/>
      <c r="D58" s="11"/>
      <c r="E58" s="11"/>
      <c r="F58" s="12"/>
      <c r="G58" s="6"/>
    </row>
    <row r="59" spans="1:8" x14ac:dyDescent="0.25">
      <c r="A59" s="65" t="s">
        <v>70</v>
      </c>
      <c r="D59" s="20"/>
    </row>
    <row r="61" spans="1:8" ht="15.75" thickBot="1" x14ac:dyDescent="0.3">
      <c r="B61" s="154" t="s">
        <v>48</v>
      </c>
      <c r="C61" s="154"/>
      <c r="D61" s="154"/>
      <c r="E61" s="154"/>
      <c r="F61" s="154"/>
      <c r="G61" s="154"/>
      <c r="H61" s="154"/>
    </row>
    <row r="62" spans="1:8" ht="36.75" thickBot="1" x14ac:dyDescent="0.3">
      <c r="B62" s="61" t="s">
        <v>47</v>
      </c>
      <c r="C62" s="121" t="s">
        <v>41</v>
      </c>
      <c r="D62" s="62" t="s">
        <v>56</v>
      </c>
      <c r="E62" s="63" t="s">
        <v>55</v>
      </c>
    </row>
    <row r="63" spans="1:8" ht="15.75" thickBot="1" x14ac:dyDescent="0.3">
      <c r="B63" s="69" t="s">
        <v>45</v>
      </c>
      <c r="C63" s="56" t="s">
        <v>42</v>
      </c>
      <c r="D63" s="53" t="s">
        <v>49</v>
      </c>
      <c r="E63" s="57">
        <v>73</v>
      </c>
    </row>
    <row r="64" spans="1:8" ht="15.75" thickBot="1" x14ac:dyDescent="0.3">
      <c r="B64" s="69"/>
      <c r="C64" s="51" t="s">
        <v>43</v>
      </c>
      <c r="D64" s="50" t="s">
        <v>50</v>
      </c>
      <c r="E64" s="58">
        <v>48</v>
      </c>
    </row>
    <row r="65" spans="2:5" ht="15.75" thickBot="1" x14ac:dyDescent="0.3">
      <c r="B65" s="69"/>
      <c r="C65" s="54" t="s">
        <v>44</v>
      </c>
      <c r="D65" s="54" t="s">
        <v>51</v>
      </c>
      <c r="E65" s="59">
        <v>31</v>
      </c>
    </row>
    <row r="66" spans="2:5" ht="45.75" thickBot="1" x14ac:dyDescent="0.3">
      <c r="B66" s="69" t="s">
        <v>46</v>
      </c>
      <c r="C66" s="56" t="s">
        <v>42</v>
      </c>
      <c r="D66" s="53" t="s">
        <v>52</v>
      </c>
      <c r="E66" s="57">
        <v>55</v>
      </c>
    </row>
    <row r="67" spans="2:5" ht="15.75" thickBot="1" x14ac:dyDescent="0.3">
      <c r="B67" s="69"/>
      <c r="C67" s="51" t="s">
        <v>43</v>
      </c>
      <c r="D67" s="50" t="s">
        <v>53</v>
      </c>
      <c r="E67" s="58">
        <v>33</v>
      </c>
    </row>
    <row r="68" spans="2:5" ht="30.75" thickBot="1" x14ac:dyDescent="0.3">
      <c r="B68" s="69"/>
      <c r="C68" s="54" t="s">
        <v>44</v>
      </c>
      <c r="D68" s="55" t="s">
        <v>54</v>
      </c>
      <c r="E68" s="59">
        <v>29</v>
      </c>
    </row>
    <row r="72" spans="2:5" x14ac:dyDescent="0.25">
      <c r="B72" s="147" t="s">
        <v>60</v>
      </c>
      <c r="C72" s="148"/>
      <c r="D72" s="149"/>
      <c r="E72" s="64" t="s">
        <v>59</v>
      </c>
    </row>
    <row r="73" spans="2:5" x14ac:dyDescent="0.25">
      <c r="B73" s="67" t="s">
        <v>57</v>
      </c>
      <c r="C73" s="67"/>
      <c r="D73" s="67"/>
      <c r="E73" s="60">
        <v>2337.5700000000002</v>
      </c>
    </row>
    <row r="74" spans="2:5" x14ac:dyDescent="0.25">
      <c r="B74" s="122" t="s">
        <v>58</v>
      </c>
      <c r="C74" s="122"/>
      <c r="D74" s="122"/>
      <c r="E74" s="60">
        <v>3506.35</v>
      </c>
    </row>
  </sheetData>
  <sheetProtection algorithmName="SHA-512" hashValue="Qdul/0eeXd7rER9d3R1sCnETSfAiGd3ilvfzdE/t7CMpu6GR0+v8uvoDqDmGE1H3I+FtYxvDRcUjaGUSLcPqXg==" saltValue="qihiOfbJIrPdLONq/T1nsg==" spinCount="100000" sheet="1" objects="1" scenarios="1"/>
  <dataConsolidate/>
  <mergeCells count="12">
    <mergeCell ref="G4:M4"/>
    <mergeCell ref="G7:M7"/>
    <mergeCell ref="G10:M10"/>
    <mergeCell ref="G13:M13"/>
    <mergeCell ref="G16:M16"/>
    <mergeCell ref="G19:M19"/>
    <mergeCell ref="G22:M22"/>
    <mergeCell ref="A46:E46"/>
    <mergeCell ref="A30:E30"/>
    <mergeCell ref="B72:D72"/>
    <mergeCell ref="B61:H61"/>
    <mergeCell ref="G47:H47"/>
  </mergeCells>
  <dataValidations count="2">
    <dataValidation type="list" showInputMessage="1" showErrorMessage="1" sqref="M30:M35 A31:A43" xr:uid="{F346D77B-93F7-444B-931D-2CC701AA1EE5}">
      <formula1>$M$30:$M$35</formula1>
    </dataValidation>
    <dataValidation type="list" allowBlank="1" showInputMessage="1" showErrorMessage="1" sqref="A47:A56 M36:M46" xr:uid="{A45C288E-4350-4D75-AC9E-B573FDE5BC74}">
      <formula1>$M$36:$M$46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21F5AA-C64D-4D8F-91A6-0DD38BD436F9}">
  <dimension ref="A2:M73"/>
  <sheetViews>
    <sheetView topLeftCell="A7" zoomScaleNormal="100" workbookViewId="0">
      <selection activeCell="E10" sqref="E10"/>
    </sheetView>
  </sheetViews>
  <sheetFormatPr defaultRowHeight="15" x14ac:dyDescent="0.25"/>
  <cols>
    <col min="1" max="1" width="40.28515625" customWidth="1"/>
    <col min="2" max="2" width="20.7109375" customWidth="1"/>
    <col min="3" max="3" width="8.28515625" customWidth="1"/>
    <col min="4" max="4" width="36" customWidth="1"/>
    <col min="5" max="5" width="23.5703125" customWidth="1"/>
    <col min="6" max="6" width="10.5703125" customWidth="1"/>
    <col min="7" max="7" width="25.85546875" style="2" customWidth="1"/>
    <col min="8" max="8" width="15.85546875" customWidth="1"/>
    <col min="9" max="9" width="42.140625" customWidth="1"/>
    <col min="13" max="13" width="12.85546875" hidden="1" customWidth="1"/>
    <col min="14" max="16" width="0" hidden="1" customWidth="1"/>
  </cols>
  <sheetData>
    <row r="2" spans="2:13" x14ac:dyDescent="0.25">
      <c r="D2" s="52" t="s">
        <v>113</v>
      </c>
      <c r="E2" s="3"/>
    </row>
    <row r="3" spans="2:13" ht="15.75" thickBot="1" x14ac:dyDescent="0.3"/>
    <row r="4" spans="2:13" ht="50.25" customHeight="1" thickBot="1" x14ac:dyDescent="0.3">
      <c r="B4" s="76" t="s">
        <v>0</v>
      </c>
      <c r="C4" s="76"/>
      <c r="D4" s="77" t="s">
        <v>71</v>
      </c>
      <c r="E4" s="78">
        <f>E43</f>
        <v>0</v>
      </c>
      <c r="G4" s="150" t="s">
        <v>100</v>
      </c>
      <c r="H4" s="150"/>
      <c r="I4" s="150"/>
      <c r="J4" s="150"/>
      <c r="K4" s="150"/>
      <c r="L4" s="150"/>
      <c r="M4" s="150"/>
    </row>
    <row r="5" spans="2:13" x14ac:dyDescent="0.25">
      <c r="E5" s="18"/>
      <c r="G5" s="93"/>
    </row>
    <row r="6" spans="2:13" ht="15.75" thickBot="1" x14ac:dyDescent="0.3">
      <c r="E6" s="18"/>
      <c r="G6" s="5"/>
    </row>
    <row r="7" spans="2:13" ht="45" customHeight="1" thickBot="1" x14ac:dyDescent="0.3">
      <c r="B7" s="79" t="s">
        <v>101</v>
      </c>
      <c r="C7" s="79"/>
      <c r="D7" s="80" t="s">
        <v>73</v>
      </c>
      <c r="E7" s="81">
        <f>E56</f>
        <v>0</v>
      </c>
      <c r="G7" s="142" t="s">
        <v>102</v>
      </c>
      <c r="H7" s="142"/>
      <c r="I7" s="142"/>
      <c r="J7" s="142"/>
      <c r="K7" s="142"/>
      <c r="L7" s="142"/>
      <c r="M7" s="142"/>
    </row>
    <row r="8" spans="2:13" x14ac:dyDescent="0.25">
      <c r="E8" s="18"/>
      <c r="G8" s="93"/>
    </row>
    <row r="9" spans="2:13" ht="15.75" thickBot="1" x14ac:dyDescent="0.3">
      <c r="E9" s="18"/>
    </row>
    <row r="10" spans="2:13" ht="46.5" customHeight="1" thickBot="1" x14ac:dyDescent="0.3">
      <c r="B10" s="79" t="s">
        <v>103</v>
      </c>
      <c r="C10" s="79"/>
      <c r="D10" s="80" t="s">
        <v>123</v>
      </c>
      <c r="E10" s="163"/>
      <c r="G10" s="151" t="s">
        <v>124</v>
      </c>
      <c r="H10" s="151"/>
      <c r="I10" s="151"/>
      <c r="J10" s="151"/>
      <c r="K10" s="151"/>
      <c r="L10" s="151"/>
      <c r="M10" s="151"/>
    </row>
    <row r="11" spans="2:13" x14ac:dyDescent="0.25">
      <c r="E11" s="18"/>
    </row>
    <row r="12" spans="2:13" ht="15.75" thickBot="1" x14ac:dyDescent="0.3">
      <c r="E12" s="18"/>
    </row>
    <row r="13" spans="2:13" ht="52.5" customHeight="1" thickBot="1" x14ac:dyDescent="0.3">
      <c r="B13" s="79" t="s">
        <v>104</v>
      </c>
      <c r="C13" s="79"/>
      <c r="D13" s="80" t="s">
        <v>105</v>
      </c>
      <c r="E13" s="163"/>
      <c r="G13" s="152" t="s">
        <v>106</v>
      </c>
      <c r="H13" s="152"/>
      <c r="I13" s="152"/>
      <c r="J13" s="152"/>
      <c r="K13" s="152"/>
      <c r="L13" s="152"/>
      <c r="M13" s="152"/>
    </row>
    <row r="14" spans="2:13" x14ac:dyDescent="0.25">
      <c r="E14" s="18"/>
    </row>
    <row r="15" spans="2:13" ht="15.75" thickBot="1" x14ac:dyDescent="0.3">
      <c r="E15" s="18"/>
    </row>
    <row r="16" spans="2:13" ht="49.5" customHeight="1" thickBot="1" x14ac:dyDescent="0.3">
      <c r="B16" s="82" t="s">
        <v>107</v>
      </c>
      <c r="C16" s="82"/>
      <c r="D16" s="83" t="s">
        <v>3</v>
      </c>
      <c r="E16" s="84">
        <f>(E4+E7)*0.15</f>
        <v>0</v>
      </c>
      <c r="F16" s="1"/>
      <c r="G16" s="153" t="s">
        <v>108</v>
      </c>
      <c r="H16" s="153"/>
      <c r="I16" s="153"/>
      <c r="J16" s="153"/>
      <c r="K16" s="153"/>
      <c r="L16" s="153"/>
      <c r="M16" s="153"/>
    </row>
    <row r="17" spans="1:13" x14ac:dyDescent="0.25">
      <c r="E17" s="18"/>
    </row>
    <row r="18" spans="1:13" ht="15.75" thickBot="1" x14ac:dyDescent="0.3">
      <c r="E18" s="18"/>
    </row>
    <row r="19" spans="1:13" ht="59.25" customHeight="1" thickBot="1" x14ac:dyDescent="0.3">
      <c r="B19" s="79" t="s">
        <v>1</v>
      </c>
      <c r="C19" s="79"/>
      <c r="D19" s="80" t="s">
        <v>109</v>
      </c>
      <c r="E19" s="163"/>
      <c r="G19" s="142" t="s">
        <v>110</v>
      </c>
      <c r="H19" s="142"/>
      <c r="I19" s="142"/>
      <c r="J19" s="142"/>
      <c r="K19" s="142"/>
      <c r="L19" s="142"/>
      <c r="M19" s="142"/>
    </row>
    <row r="20" spans="1:13" x14ac:dyDescent="0.25">
      <c r="E20" s="18"/>
    </row>
    <row r="21" spans="1:13" ht="15.75" thickBot="1" x14ac:dyDescent="0.3">
      <c r="E21" s="18"/>
    </row>
    <row r="22" spans="1:13" ht="51" customHeight="1" thickBot="1" x14ac:dyDescent="0.3">
      <c r="B22" s="79" t="s">
        <v>111</v>
      </c>
      <c r="C22" s="79"/>
      <c r="D22" s="80" t="s">
        <v>112</v>
      </c>
      <c r="E22" s="163"/>
      <c r="G22" s="142" t="s">
        <v>139</v>
      </c>
      <c r="H22" s="142"/>
      <c r="I22" s="142"/>
      <c r="J22" s="142"/>
      <c r="K22" s="142"/>
      <c r="L22" s="142"/>
      <c r="M22" s="142"/>
    </row>
    <row r="23" spans="1:13" x14ac:dyDescent="0.25">
      <c r="E23" s="18"/>
    </row>
    <row r="24" spans="1:13" ht="15.75" thickBot="1" x14ac:dyDescent="0.3">
      <c r="E24" s="18"/>
    </row>
    <row r="25" spans="1:13" s="1" customFormat="1" ht="15.75" thickBot="1" x14ac:dyDescent="0.3">
      <c r="B25" s="1" t="s">
        <v>2</v>
      </c>
      <c r="D25" s="1" t="s">
        <v>3</v>
      </c>
      <c r="E25" s="17">
        <f>IF(SUM(E4:E22)&gt;300000,"ERROR",SUM(E4:E22))</f>
        <v>0</v>
      </c>
      <c r="G25" s="86" t="s">
        <v>39</v>
      </c>
      <c r="H25" s="85">
        <v>300000</v>
      </c>
    </row>
    <row r="27" spans="1:13" ht="15.75" thickBot="1" x14ac:dyDescent="0.3"/>
    <row r="28" spans="1:13" ht="30.75" thickBot="1" x14ac:dyDescent="0.3">
      <c r="A28" s="87" t="s">
        <v>21</v>
      </c>
      <c r="B28" s="88" t="s">
        <v>63</v>
      </c>
      <c r="C28" s="88" t="s">
        <v>125</v>
      </c>
      <c r="D28" s="87" t="s">
        <v>62</v>
      </c>
      <c r="E28" s="94" t="s">
        <v>22</v>
      </c>
      <c r="F28" s="95"/>
      <c r="G28" s="19"/>
    </row>
    <row r="29" spans="1:13" ht="6.75" customHeight="1" thickBot="1" x14ac:dyDescent="0.3">
      <c r="A29" s="13"/>
      <c r="B29" s="14"/>
      <c r="C29" s="14"/>
      <c r="D29" s="15"/>
      <c r="E29" s="16"/>
      <c r="F29" s="96"/>
      <c r="G29" s="6"/>
    </row>
    <row r="30" spans="1:13" ht="15.75" customHeight="1" thickBot="1" x14ac:dyDescent="0.3">
      <c r="A30" s="145" t="s">
        <v>61</v>
      </c>
      <c r="B30" s="146"/>
      <c r="C30" s="146"/>
      <c r="D30" s="146"/>
      <c r="E30" s="146"/>
      <c r="F30" s="98"/>
      <c r="G30" s="6"/>
    </row>
    <row r="31" spans="1:13" x14ac:dyDescent="0.25">
      <c r="A31" s="164" t="s">
        <v>37</v>
      </c>
      <c r="B31" s="102">
        <f t="shared" ref="B31:B42" si="0">+IF(A31="PO",$E$62,IF(A31="PA",$E$63,IF(A31="Ricercatore",$E$64,IF(A31="Borse di dottorato senza periodo estero (*)",$E$72,IF(A31="Borse di dottorato con periodo estero (*)",$E$73,0)))))</f>
        <v>73</v>
      </c>
      <c r="C31" s="103" t="str">
        <f t="shared" ref="C31:C36" si="1">+IF(A31="PO","n. ore",IF(A31="PA","n. ore",IF(A31="Ricercatore","n. ore",IF(A31="Borse di dottorato senza periodo estero (*)","n. mesi",IF(A31="Borse di dottorato con periodo estero (*)","n. mesi",0)))))</f>
        <v>n. ore</v>
      </c>
      <c r="D31" s="159"/>
      <c r="E31" s="104">
        <f t="shared" ref="E31:E42" si="2">+B31*D31</f>
        <v>0</v>
      </c>
      <c r="F31" s="3"/>
      <c r="G31" s="10"/>
      <c r="M31" t="s">
        <v>37</v>
      </c>
    </row>
    <row r="32" spans="1:13" x14ac:dyDescent="0.25">
      <c r="A32" s="165" t="s">
        <v>38</v>
      </c>
      <c r="B32" s="105">
        <f t="shared" si="0"/>
        <v>48</v>
      </c>
      <c r="C32" s="7" t="str">
        <f t="shared" si="1"/>
        <v>n. ore</v>
      </c>
      <c r="D32" s="160"/>
      <c r="E32" s="106">
        <f t="shared" si="2"/>
        <v>0</v>
      </c>
      <c r="F32" s="3"/>
      <c r="G32" s="30"/>
      <c r="M32" t="s">
        <v>38</v>
      </c>
    </row>
    <row r="33" spans="1:13" x14ac:dyDescent="0.25">
      <c r="A33" s="165" t="s">
        <v>51</v>
      </c>
      <c r="B33" s="105">
        <f t="shared" si="0"/>
        <v>31</v>
      </c>
      <c r="C33" s="7" t="str">
        <f t="shared" si="1"/>
        <v>n. ore</v>
      </c>
      <c r="D33" s="160"/>
      <c r="E33" s="106">
        <f t="shared" si="2"/>
        <v>0</v>
      </c>
      <c r="F33" s="3"/>
      <c r="G33" s="10"/>
      <c r="M33" t="s">
        <v>51</v>
      </c>
    </row>
    <row r="34" spans="1:13" x14ac:dyDescent="0.25">
      <c r="A34" s="165" t="s">
        <v>51</v>
      </c>
      <c r="B34" s="105">
        <f t="shared" si="0"/>
        <v>31</v>
      </c>
      <c r="C34" s="7" t="str">
        <f t="shared" si="1"/>
        <v>n. ore</v>
      </c>
      <c r="D34" s="160"/>
      <c r="E34" s="106">
        <f t="shared" si="2"/>
        <v>0</v>
      </c>
      <c r="F34" s="3"/>
      <c r="G34" s="10"/>
      <c r="M34" t="s">
        <v>66</v>
      </c>
    </row>
    <row r="35" spans="1:13" x14ac:dyDescent="0.25">
      <c r="A35" s="165" t="s">
        <v>65</v>
      </c>
      <c r="B35" s="105">
        <f t="shared" si="0"/>
        <v>3506.35</v>
      </c>
      <c r="C35" s="7" t="str">
        <f t="shared" si="1"/>
        <v>n. mesi</v>
      </c>
      <c r="D35" s="160"/>
      <c r="E35" s="106">
        <f t="shared" si="2"/>
        <v>0</v>
      </c>
      <c r="F35" s="3"/>
      <c r="G35" s="6"/>
      <c r="M35" t="s">
        <v>67</v>
      </c>
    </row>
    <row r="36" spans="1:13" x14ac:dyDescent="0.25">
      <c r="A36" s="165" t="s">
        <v>66</v>
      </c>
      <c r="B36" s="105">
        <f t="shared" si="0"/>
        <v>2337.5700000000002</v>
      </c>
      <c r="C36" s="7" t="str">
        <f t="shared" si="1"/>
        <v>n. mesi</v>
      </c>
      <c r="D36" s="160"/>
      <c r="E36" s="106">
        <f t="shared" si="2"/>
        <v>0</v>
      </c>
      <c r="F36" s="3"/>
      <c r="G36" s="6"/>
    </row>
    <row r="37" spans="1:13" x14ac:dyDescent="0.25">
      <c r="A37" s="165"/>
      <c r="B37" s="105">
        <f t="shared" si="0"/>
        <v>0</v>
      </c>
      <c r="C37" s="7">
        <f t="shared" ref="C37:C41" si="3">+IF(A37="PO","n. ore",IF(A37="PA","n. ore",IF(A37="Ricercatore","n. ore",IF(A37="Borse di dottorato senza periodo estero (*)","n. mesi",IF(A37="Borse di dottorato con periodo estero (*)","n. mesi",0)))))</f>
        <v>0</v>
      </c>
      <c r="D37" s="160"/>
      <c r="E37" s="106">
        <f t="shared" si="2"/>
        <v>0</v>
      </c>
      <c r="F37" s="3"/>
      <c r="G37" s="6"/>
    </row>
    <row r="38" spans="1:13" x14ac:dyDescent="0.25">
      <c r="A38" s="165"/>
      <c r="B38" s="105">
        <f t="shared" si="0"/>
        <v>0</v>
      </c>
      <c r="C38" s="7">
        <f t="shared" si="3"/>
        <v>0</v>
      </c>
      <c r="D38" s="160"/>
      <c r="E38" s="106">
        <f t="shared" si="2"/>
        <v>0</v>
      </c>
      <c r="F38" s="3"/>
      <c r="G38" s="6"/>
    </row>
    <row r="39" spans="1:13" x14ac:dyDescent="0.25">
      <c r="A39" s="165"/>
      <c r="B39" s="105">
        <f t="shared" si="0"/>
        <v>0</v>
      </c>
      <c r="C39" s="7">
        <f t="shared" si="3"/>
        <v>0</v>
      </c>
      <c r="D39" s="160"/>
      <c r="E39" s="106">
        <f t="shared" si="2"/>
        <v>0</v>
      </c>
      <c r="F39" s="3"/>
      <c r="G39" s="6"/>
    </row>
    <row r="40" spans="1:13" x14ac:dyDescent="0.25">
      <c r="A40" s="165"/>
      <c r="B40" s="105">
        <f t="shared" si="0"/>
        <v>0</v>
      </c>
      <c r="C40" s="7">
        <f t="shared" si="3"/>
        <v>0</v>
      </c>
      <c r="D40" s="160"/>
      <c r="E40" s="106">
        <f t="shared" si="2"/>
        <v>0</v>
      </c>
      <c r="F40" s="3"/>
      <c r="G40" s="6"/>
    </row>
    <row r="41" spans="1:13" x14ac:dyDescent="0.25">
      <c r="A41" s="165"/>
      <c r="B41" s="105">
        <f t="shared" si="0"/>
        <v>0</v>
      </c>
      <c r="C41" s="7">
        <f t="shared" si="3"/>
        <v>0</v>
      </c>
      <c r="D41" s="160"/>
      <c r="E41" s="106">
        <f t="shared" si="2"/>
        <v>0</v>
      </c>
      <c r="F41" s="3"/>
      <c r="G41" s="6"/>
    </row>
    <row r="42" spans="1:13" ht="15.75" thickBot="1" x14ac:dyDescent="0.3">
      <c r="A42" s="166"/>
      <c r="B42" s="107">
        <f t="shared" si="0"/>
        <v>0</v>
      </c>
      <c r="C42" s="89">
        <f t="shared" ref="C42" si="4">+IF(A42="PO","n. ore",IF(A42="PA","n. ore",IF(A42="Ricercatore","n. ore",IF(A42="Borse di dottorato senza periodo estero (*)","n. mesi",IF(A42="Borse di dottorato con periodo estero (*)","n. mesi",0)))))</f>
        <v>0</v>
      </c>
      <c r="D42" s="161"/>
      <c r="E42" s="108">
        <f t="shared" si="2"/>
        <v>0</v>
      </c>
      <c r="F42" s="3"/>
      <c r="G42" s="6"/>
    </row>
    <row r="43" spans="1:13" x14ac:dyDescent="0.25">
      <c r="A43" s="100" t="s">
        <v>20</v>
      </c>
      <c r="B43" s="113"/>
      <c r="C43" s="113"/>
      <c r="D43" s="113"/>
      <c r="E43" s="101">
        <f>SUM(E31:E36)</f>
        <v>0</v>
      </c>
      <c r="F43" s="95"/>
      <c r="G43" s="6"/>
      <c r="M43" t="s">
        <v>68</v>
      </c>
    </row>
    <row r="44" spans="1:13" ht="15.75" thickBot="1" x14ac:dyDescent="0.3">
      <c r="B44" s="6"/>
      <c r="C44" s="6"/>
      <c r="D44" s="8"/>
      <c r="E44" s="8"/>
      <c r="F44" s="97"/>
      <c r="G44" s="6"/>
      <c r="M44" t="s">
        <v>69</v>
      </c>
    </row>
    <row r="45" spans="1:13" ht="15.75" customHeight="1" thickBot="1" x14ac:dyDescent="0.3">
      <c r="A45" s="143" t="s">
        <v>72</v>
      </c>
      <c r="B45" s="144"/>
      <c r="C45" s="144"/>
      <c r="D45" s="144"/>
      <c r="E45" s="144"/>
      <c r="F45" s="98"/>
      <c r="G45" s="6"/>
      <c r="M45" t="s">
        <v>65</v>
      </c>
    </row>
    <row r="46" spans="1:13" x14ac:dyDescent="0.25">
      <c r="A46" s="164" t="s">
        <v>68</v>
      </c>
      <c r="B46" s="112">
        <f>+IF(A46="Contratti di ricercatore a tempo determinato",$E$64,IF(A46="Contratti di ricerca",$E$64,IF(A46="Borse di dottorato senza periodo estero (*)",$E$72,IF(A46="Borse di dottorato con periodo estero (*)",$E$73,0))))</f>
        <v>31</v>
      </c>
      <c r="C46" s="103" t="str">
        <f>+IF(A46="Contratti di ricercatore a tempo determinato","n. ore",IF(A46="Contratti di ricerca","n. ore",IF(A46="Borse di dottorato senza periodo estero (*)","n. mesi",IF(A46="Borse di dottorato con periodo estero (*)","n. mesi",0))))</f>
        <v>n. ore</v>
      </c>
      <c r="D46" s="159"/>
      <c r="E46" s="109">
        <f>+B46*D46</f>
        <v>0</v>
      </c>
      <c r="F46" s="3"/>
      <c r="G46" s="155"/>
      <c r="H46" s="156"/>
    </row>
    <row r="47" spans="1:13" x14ac:dyDescent="0.25">
      <c r="A47" s="165" t="s">
        <v>68</v>
      </c>
      <c r="B47" s="99">
        <f>+IF(A47="Contratti di ricercatore a tempo determinato",$E$64,IF(A47="Contratti di ricerca",$E$64,IF(A47="Borse di dottorato senza periodo estero (*)",$E$72,IF(A47="Borse di dottorato con periodo estero (*)",$E$73,0))))</f>
        <v>31</v>
      </c>
      <c r="C47" s="7" t="str">
        <f>+IF(A47="Contratti di ricercatore a tempo determinato","n. ore",IF(A47="Contratti di ricerca","n. ore",IF(A47="Borse di dottorato senza periodo estero (*)","n. mesi",IF(A47="Borse di dottorato con periodo estero (*)","n. mesi",0))))</f>
        <v>n. ore</v>
      </c>
      <c r="D47" s="160"/>
      <c r="E47" s="110">
        <f>+B47*D47</f>
        <v>0</v>
      </c>
      <c r="F47" s="3"/>
      <c r="G47" s="6"/>
    </row>
    <row r="48" spans="1:13" x14ac:dyDescent="0.25">
      <c r="A48" s="165" t="s">
        <v>69</v>
      </c>
      <c r="B48" s="99">
        <f>+IF(A48="Contratti di ricercatore a tempo determinato",$E$64,IF(A48="Contratti di ricerca",$E$64,IF(A48="Borse di dottorato senza periodo estero (*)",$E$72,IF(A48="Borse di dottorato con periodo estero (*)",$E$73,0))))</f>
        <v>31</v>
      </c>
      <c r="C48" s="7" t="str">
        <f>+IF(A48="Contratti di ricercatore a tempo determinato","n. ore",IF(A48="Contratti di ricerca","n. ore",IF(A48="Borse di dottorato senza periodo estero (*)","n. mesi",IF(A48="Borse di dottorato con periodo estero (*)","n. mesi",0))))</f>
        <v>n. ore</v>
      </c>
      <c r="D48" s="160"/>
      <c r="E48" s="110">
        <f>+B48*D48</f>
        <v>0</v>
      </c>
      <c r="F48" s="3"/>
      <c r="G48" s="6"/>
    </row>
    <row r="49" spans="1:8" x14ac:dyDescent="0.25">
      <c r="A49" s="165" t="s">
        <v>65</v>
      </c>
      <c r="B49" s="99">
        <f>+IF(A49="Contratti di ricercatore a tempo determinato",$E$64,IF(A49="Contratti di ricerca",$E$64,IF(A49="Borse di dottorato senza periodo estero (*)",$E$72,IF(A49="Borse di dottorato con periodo estero (*)",$E$73,0))))</f>
        <v>3506.35</v>
      </c>
      <c r="C49" s="7" t="str">
        <f>+IF(A49="Contratti di ricercatore a tempo determinato","n. ore",IF(A49="Contratti di ricerca","n. ore",IF(A49="Borse di dottorato senza periodo estero (*)","n. mesi",IF(A49="Borse di dottorato con periodo estero (*)","n. mesi",0))))</f>
        <v>n. mesi</v>
      </c>
      <c r="D49" s="160"/>
      <c r="E49" s="110">
        <f>+B49*D49</f>
        <v>0</v>
      </c>
      <c r="F49" s="3"/>
      <c r="G49" s="6"/>
    </row>
    <row r="50" spans="1:8" x14ac:dyDescent="0.25">
      <c r="A50" s="165" t="s">
        <v>64</v>
      </c>
      <c r="B50" s="115">
        <f>+IF(A50="Contratti di ricercatore a tempo determinato",$E$64,IF(A50="Contratti di ricerca",$E$64,IF(A50="Borse di dottorato senza periodo estero (*)",$E$72,IF(A50="Borse di dottorato con periodo estero (*)",$E$73,0))))</f>
        <v>2337.5700000000002</v>
      </c>
      <c r="C50" s="116" t="str">
        <f>+IF(A50="Contratti di ricercatore a tempo determinato","n. ore",IF(A50="Contratti di ricerca","n. ore",IF(A50="Borse di dottorato senza periodo estero (*)","n. mesi",IF(A50="Borse di dottorato con periodo estero (*)","n. mesi",0))))</f>
        <v>n. mesi</v>
      </c>
      <c r="D50" s="162"/>
      <c r="E50" s="117">
        <f>+B50*D50</f>
        <v>0</v>
      </c>
      <c r="F50" s="3"/>
      <c r="G50" s="6"/>
    </row>
    <row r="51" spans="1:8" x14ac:dyDescent="0.25">
      <c r="A51" s="165"/>
      <c r="B51" s="115">
        <f t="shared" ref="B51:B55" si="5">+IF(A51="Contratti di ricercatore a tempo determinato",$E$64,IF(A51="Contratti di ricerca",$E$64,IF(A51="Borse di dottorato senza periodo estero (*)",$E$72,IF(A51="Borse di dottorato con periodo estero (*)",$E$73,0))))</f>
        <v>0</v>
      </c>
      <c r="C51" s="116">
        <f t="shared" ref="C51:C54" si="6">+IF(A51="Contratti di ricercatore a tempo determinato","n. ore",IF(A51="Contratti di ricerca","n. ore",IF(A51="Borse di dottorato senza periodo estero (*)","n. mesi",IF(A51="Borse di dottorato con periodo estero (*)","n. mesi",0))))</f>
        <v>0</v>
      </c>
      <c r="D51" s="162"/>
      <c r="E51" s="117">
        <f t="shared" ref="E51:E55" si="7">+B51*D51</f>
        <v>0</v>
      </c>
      <c r="F51" s="3"/>
      <c r="G51" s="6"/>
    </row>
    <row r="52" spans="1:8" x14ac:dyDescent="0.25">
      <c r="A52" s="165"/>
      <c r="B52" s="115">
        <f t="shared" si="5"/>
        <v>0</v>
      </c>
      <c r="C52" s="116">
        <f t="shared" si="6"/>
        <v>0</v>
      </c>
      <c r="D52" s="162"/>
      <c r="E52" s="117">
        <f t="shared" si="7"/>
        <v>0</v>
      </c>
      <c r="F52" s="3"/>
      <c r="G52" s="6"/>
    </row>
    <row r="53" spans="1:8" x14ac:dyDescent="0.25">
      <c r="A53" s="165"/>
      <c r="B53" s="115">
        <f t="shared" si="5"/>
        <v>0</v>
      </c>
      <c r="C53" s="116">
        <f t="shared" si="6"/>
        <v>0</v>
      </c>
      <c r="D53" s="162"/>
      <c r="E53" s="117">
        <f t="shared" si="7"/>
        <v>0</v>
      </c>
      <c r="F53" s="3"/>
      <c r="G53" s="6"/>
    </row>
    <row r="54" spans="1:8" x14ac:dyDescent="0.25">
      <c r="A54" s="165"/>
      <c r="B54" s="115">
        <f t="shared" si="5"/>
        <v>0</v>
      </c>
      <c r="C54" s="116">
        <f t="shared" si="6"/>
        <v>0</v>
      </c>
      <c r="D54" s="162"/>
      <c r="E54" s="117">
        <f t="shared" si="7"/>
        <v>0</v>
      </c>
      <c r="F54" s="3"/>
      <c r="G54" s="6"/>
    </row>
    <row r="55" spans="1:8" ht="15.75" thickBot="1" x14ac:dyDescent="0.3">
      <c r="A55" s="166"/>
      <c r="B55" s="169">
        <f t="shared" si="5"/>
        <v>0</v>
      </c>
      <c r="C55" s="89">
        <f t="shared" ref="C55" si="8">+IF(A55="Contratti di ricercatore a tempo determinato","n. ore",IF(A55="Contratti di ricerca","n. ore",IF(A55="Borse di dottorato senza periodo estero (*)","n. mesi",IF(A55="Borse di dottorato con periodo estero (*)","n. mesi",0))))</f>
        <v>0</v>
      </c>
      <c r="D55" s="161"/>
      <c r="E55" s="111">
        <f t="shared" si="7"/>
        <v>0</v>
      </c>
      <c r="F55" s="3"/>
      <c r="G55" s="6"/>
    </row>
    <row r="56" spans="1:8" x14ac:dyDescent="0.25">
      <c r="A56" s="100" t="s">
        <v>23</v>
      </c>
      <c r="B56" s="113"/>
      <c r="C56" s="113"/>
      <c r="D56" s="114"/>
      <c r="E56" s="101">
        <f>SUM(E46:E50)</f>
        <v>0</v>
      </c>
      <c r="F56" s="95"/>
      <c r="G56" s="6"/>
    </row>
    <row r="57" spans="1:8" x14ac:dyDescent="0.25">
      <c r="A57" s="9"/>
      <c r="B57" s="10"/>
      <c r="C57" s="10"/>
      <c r="D57" s="11"/>
      <c r="E57" s="11"/>
      <c r="F57" s="12"/>
      <c r="G57" s="6"/>
    </row>
    <row r="58" spans="1:8" x14ac:dyDescent="0.25">
      <c r="A58" s="65" t="s">
        <v>70</v>
      </c>
      <c r="D58" s="20"/>
    </row>
    <row r="60" spans="1:8" ht="15.75" thickBot="1" x14ac:dyDescent="0.3">
      <c r="B60" s="154" t="s">
        <v>48</v>
      </c>
      <c r="C60" s="154"/>
      <c r="D60" s="154"/>
      <c r="E60" s="154"/>
      <c r="F60" s="154"/>
      <c r="G60" s="154"/>
      <c r="H60" s="154"/>
    </row>
    <row r="61" spans="1:8" ht="36.75" thickBot="1" x14ac:dyDescent="0.3">
      <c r="B61" s="118" t="s">
        <v>47</v>
      </c>
      <c r="C61" s="121" t="s">
        <v>41</v>
      </c>
      <c r="D61" s="119" t="s">
        <v>56</v>
      </c>
      <c r="E61" s="120" t="s">
        <v>55</v>
      </c>
    </row>
    <row r="62" spans="1:8" ht="15.75" thickBot="1" x14ac:dyDescent="0.3">
      <c r="B62" s="69" t="s">
        <v>45</v>
      </c>
      <c r="C62" s="56" t="s">
        <v>42</v>
      </c>
      <c r="D62" s="53" t="s">
        <v>49</v>
      </c>
      <c r="E62" s="57">
        <v>73</v>
      </c>
    </row>
    <row r="63" spans="1:8" ht="15.75" thickBot="1" x14ac:dyDescent="0.3">
      <c r="B63" s="69"/>
      <c r="C63" s="51" t="s">
        <v>43</v>
      </c>
      <c r="D63" s="50" t="s">
        <v>50</v>
      </c>
      <c r="E63" s="58">
        <v>48</v>
      </c>
    </row>
    <row r="64" spans="1:8" ht="15.75" thickBot="1" x14ac:dyDescent="0.3">
      <c r="B64" s="69"/>
      <c r="C64" s="54" t="s">
        <v>44</v>
      </c>
      <c r="D64" s="54" t="s">
        <v>51</v>
      </c>
      <c r="E64" s="59">
        <v>31</v>
      </c>
    </row>
    <row r="65" spans="2:5" ht="45.75" thickBot="1" x14ac:dyDescent="0.3">
      <c r="B65" s="69" t="s">
        <v>46</v>
      </c>
      <c r="C65" s="56" t="s">
        <v>42</v>
      </c>
      <c r="D65" s="53" t="s">
        <v>52</v>
      </c>
      <c r="E65" s="57">
        <v>55</v>
      </c>
    </row>
    <row r="66" spans="2:5" ht="15.75" thickBot="1" x14ac:dyDescent="0.3">
      <c r="B66" s="69"/>
      <c r="C66" s="51" t="s">
        <v>43</v>
      </c>
      <c r="D66" s="50" t="s">
        <v>53</v>
      </c>
      <c r="E66" s="58">
        <v>33</v>
      </c>
    </row>
    <row r="67" spans="2:5" ht="30.75" thickBot="1" x14ac:dyDescent="0.3">
      <c r="B67" s="69"/>
      <c r="C67" s="54" t="s">
        <v>44</v>
      </c>
      <c r="D67" s="55" t="s">
        <v>54</v>
      </c>
      <c r="E67" s="59">
        <v>29</v>
      </c>
    </row>
    <row r="71" spans="2:5" x14ac:dyDescent="0.25">
      <c r="B71" s="147" t="s">
        <v>60</v>
      </c>
      <c r="C71" s="148"/>
      <c r="D71" s="149"/>
      <c r="E71" s="68" t="s">
        <v>59</v>
      </c>
    </row>
    <row r="72" spans="2:5" x14ac:dyDescent="0.25">
      <c r="B72" s="122" t="s">
        <v>57</v>
      </c>
      <c r="C72" s="122"/>
      <c r="D72" s="122"/>
      <c r="E72" s="60">
        <v>2337.5700000000002</v>
      </c>
    </row>
    <row r="73" spans="2:5" x14ac:dyDescent="0.25">
      <c r="B73" s="122" t="s">
        <v>58</v>
      </c>
      <c r="C73" s="122"/>
      <c r="D73" s="122"/>
      <c r="E73" s="60">
        <v>3506.35</v>
      </c>
    </row>
  </sheetData>
  <sheetProtection algorithmName="SHA-512" hashValue="VsbW1AlcgyOryY+PhyhSiwwhE3uutB1zc0yoXivjzq7wPCSG2+kDh8B0ygvfu2lsB/YelnWOtnin4k8VtJsedw==" saltValue="Rs+n1ONRgER5F5xpC7dSeQ==" spinCount="100000" sheet="1" objects="1" scenarios="1"/>
  <dataConsolidate/>
  <mergeCells count="12">
    <mergeCell ref="G19:M19"/>
    <mergeCell ref="G4:M4"/>
    <mergeCell ref="G7:M7"/>
    <mergeCell ref="G10:M10"/>
    <mergeCell ref="G13:M13"/>
    <mergeCell ref="G16:M16"/>
    <mergeCell ref="B71:D71"/>
    <mergeCell ref="G22:M22"/>
    <mergeCell ref="A30:E30"/>
    <mergeCell ref="A45:E45"/>
    <mergeCell ref="G46:H46"/>
    <mergeCell ref="B60:H60"/>
  </mergeCells>
  <dataValidations count="2">
    <dataValidation type="list" allowBlank="1" showInputMessage="1" showErrorMessage="1" sqref="A46:A55 M36:M45" xr:uid="{4A972A0D-6657-4A56-A52D-C80043AA6EE8}">
      <formula1>$M$36:$M$45</formula1>
    </dataValidation>
    <dataValidation type="list" showInputMessage="1" showErrorMessage="1" sqref="M30:M35 A31:A42" xr:uid="{666CA94E-E60B-4592-BD75-6F7FFF371437}">
      <formula1>$M$30:$M$35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3DBB0D-D443-4A25-9088-4B1966378058}">
  <dimension ref="A2:M71"/>
  <sheetViews>
    <sheetView zoomScaleNormal="100" workbookViewId="0">
      <selection activeCell="D38" sqref="D38"/>
    </sheetView>
  </sheetViews>
  <sheetFormatPr defaultRowHeight="15" x14ac:dyDescent="0.25"/>
  <cols>
    <col min="1" max="1" width="40.28515625" customWidth="1"/>
    <col min="2" max="2" width="20.7109375" customWidth="1"/>
    <col min="3" max="3" width="8.28515625" customWidth="1"/>
    <col min="4" max="4" width="36" customWidth="1"/>
    <col min="5" max="5" width="23.5703125" customWidth="1"/>
    <col min="6" max="6" width="10.5703125" customWidth="1"/>
    <col min="7" max="7" width="25.85546875" style="2" customWidth="1"/>
    <col min="8" max="8" width="15.85546875" customWidth="1"/>
    <col min="9" max="9" width="42.140625" customWidth="1"/>
    <col min="13" max="13" width="12.85546875" hidden="1" customWidth="1"/>
    <col min="14" max="16" width="0" hidden="1" customWidth="1"/>
  </cols>
  <sheetData>
    <row r="2" spans="2:13" x14ac:dyDescent="0.25">
      <c r="D2" s="52" t="s">
        <v>114</v>
      </c>
      <c r="E2" s="3"/>
    </row>
    <row r="3" spans="2:13" ht="15.75" thickBot="1" x14ac:dyDescent="0.3"/>
    <row r="4" spans="2:13" ht="50.25" customHeight="1" thickBot="1" x14ac:dyDescent="0.3">
      <c r="B4" s="76" t="s">
        <v>0</v>
      </c>
      <c r="C4" s="76"/>
      <c r="D4" s="77" t="s">
        <v>71</v>
      </c>
      <c r="E4" s="78">
        <f>E42</f>
        <v>0</v>
      </c>
      <c r="G4" s="150" t="s">
        <v>100</v>
      </c>
      <c r="H4" s="150"/>
      <c r="I4" s="150"/>
      <c r="J4" s="150"/>
      <c r="K4" s="150"/>
      <c r="L4" s="150"/>
      <c r="M4" s="150"/>
    </row>
    <row r="5" spans="2:13" x14ac:dyDescent="0.25">
      <c r="E5" s="18"/>
      <c r="G5" s="93"/>
    </row>
    <row r="6" spans="2:13" ht="15.75" thickBot="1" x14ac:dyDescent="0.3">
      <c r="E6" s="18"/>
      <c r="G6" s="5"/>
    </row>
    <row r="7" spans="2:13" ht="45" customHeight="1" thickBot="1" x14ac:dyDescent="0.3">
      <c r="B7" s="79" t="s">
        <v>101</v>
      </c>
      <c r="C7" s="79"/>
      <c r="D7" s="80" t="s">
        <v>73</v>
      </c>
      <c r="E7" s="81">
        <f>E54</f>
        <v>0</v>
      </c>
      <c r="G7" s="142" t="s">
        <v>102</v>
      </c>
      <c r="H7" s="142"/>
      <c r="I7" s="142"/>
      <c r="J7" s="142"/>
      <c r="K7" s="142"/>
      <c r="L7" s="142"/>
      <c r="M7" s="142"/>
    </row>
    <row r="8" spans="2:13" x14ac:dyDescent="0.25">
      <c r="E8" s="18"/>
      <c r="G8" s="93"/>
    </row>
    <row r="9" spans="2:13" ht="15.75" thickBot="1" x14ac:dyDescent="0.3">
      <c r="E9" s="18"/>
    </row>
    <row r="10" spans="2:13" ht="46.5" customHeight="1" thickBot="1" x14ac:dyDescent="0.3">
      <c r="B10" s="79" t="s">
        <v>103</v>
      </c>
      <c r="C10" s="79"/>
      <c r="D10" s="80" t="s">
        <v>123</v>
      </c>
      <c r="E10" s="163"/>
      <c r="G10" s="151" t="s">
        <v>124</v>
      </c>
      <c r="H10" s="151"/>
      <c r="I10" s="151"/>
      <c r="J10" s="151"/>
      <c r="K10" s="151"/>
      <c r="L10" s="151"/>
      <c r="M10" s="151"/>
    </row>
    <row r="11" spans="2:13" x14ac:dyDescent="0.25">
      <c r="E11" s="18"/>
    </row>
    <row r="12" spans="2:13" ht="15.75" thickBot="1" x14ac:dyDescent="0.3">
      <c r="E12" s="18"/>
    </row>
    <row r="13" spans="2:13" ht="52.5" customHeight="1" thickBot="1" x14ac:dyDescent="0.3">
      <c r="B13" s="79" t="s">
        <v>104</v>
      </c>
      <c r="C13" s="79"/>
      <c r="D13" s="80" t="s">
        <v>105</v>
      </c>
      <c r="E13" s="163"/>
      <c r="G13" s="152" t="s">
        <v>106</v>
      </c>
      <c r="H13" s="152"/>
      <c r="I13" s="152"/>
      <c r="J13" s="152"/>
      <c r="K13" s="152"/>
      <c r="L13" s="152"/>
      <c r="M13" s="152"/>
    </row>
    <row r="14" spans="2:13" x14ac:dyDescent="0.25">
      <c r="E14" s="18"/>
    </row>
    <row r="15" spans="2:13" ht="15.75" thickBot="1" x14ac:dyDescent="0.3">
      <c r="E15" s="18"/>
    </row>
    <row r="16" spans="2:13" ht="49.5" customHeight="1" thickBot="1" x14ac:dyDescent="0.3">
      <c r="B16" s="82" t="s">
        <v>107</v>
      </c>
      <c r="C16" s="82"/>
      <c r="D16" s="83" t="s">
        <v>3</v>
      </c>
      <c r="E16" s="84">
        <f>(E4+E7)*0.15</f>
        <v>0</v>
      </c>
      <c r="F16" s="1"/>
      <c r="G16" s="153" t="s">
        <v>108</v>
      </c>
      <c r="H16" s="153"/>
      <c r="I16" s="153"/>
      <c r="J16" s="153"/>
      <c r="K16" s="153"/>
      <c r="L16" s="153"/>
      <c r="M16" s="153"/>
    </row>
    <row r="17" spans="1:13" x14ac:dyDescent="0.25">
      <c r="E17" s="18"/>
    </row>
    <row r="18" spans="1:13" ht="15.75" thickBot="1" x14ac:dyDescent="0.3">
      <c r="E18" s="18"/>
    </row>
    <row r="19" spans="1:13" ht="59.25" customHeight="1" thickBot="1" x14ac:dyDescent="0.3">
      <c r="B19" s="79" t="s">
        <v>1</v>
      </c>
      <c r="C19" s="79"/>
      <c r="D19" s="80" t="s">
        <v>109</v>
      </c>
      <c r="E19" s="163"/>
      <c r="G19" s="142" t="s">
        <v>110</v>
      </c>
      <c r="H19" s="142"/>
      <c r="I19" s="142"/>
      <c r="J19" s="142"/>
      <c r="K19" s="142"/>
      <c r="L19" s="142"/>
      <c r="M19" s="142"/>
    </row>
    <row r="20" spans="1:13" x14ac:dyDescent="0.25">
      <c r="E20" s="18"/>
    </row>
    <row r="21" spans="1:13" ht="15.75" thickBot="1" x14ac:dyDescent="0.3">
      <c r="E21" s="18"/>
    </row>
    <row r="22" spans="1:13" ht="51" customHeight="1" thickBot="1" x14ac:dyDescent="0.3">
      <c r="B22" s="79" t="s">
        <v>111</v>
      </c>
      <c r="C22" s="79"/>
      <c r="D22" s="80" t="s">
        <v>112</v>
      </c>
      <c r="E22" s="163"/>
      <c r="G22" s="142" t="s">
        <v>139</v>
      </c>
      <c r="H22" s="142"/>
      <c r="I22" s="142"/>
      <c r="J22" s="142"/>
      <c r="K22" s="142"/>
      <c r="L22" s="142"/>
      <c r="M22" s="142"/>
    </row>
    <row r="23" spans="1:13" x14ac:dyDescent="0.25">
      <c r="E23" s="18"/>
    </row>
    <row r="24" spans="1:13" ht="15.75" thickBot="1" x14ac:dyDescent="0.3">
      <c r="E24" s="18"/>
    </row>
    <row r="25" spans="1:13" s="1" customFormat="1" ht="15.75" thickBot="1" x14ac:dyDescent="0.3">
      <c r="B25" s="1" t="s">
        <v>2</v>
      </c>
      <c r="D25" s="1" t="s">
        <v>3</v>
      </c>
      <c r="E25" s="17">
        <f>IF(SUM(E4:E22)&gt;300000,"ERROR",SUM(E4:E22))</f>
        <v>0</v>
      </c>
      <c r="G25" s="86" t="s">
        <v>39</v>
      </c>
      <c r="H25" s="85">
        <v>300000</v>
      </c>
    </row>
    <row r="27" spans="1:13" ht="15.75" thickBot="1" x14ac:dyDescent="0.3"/>
    <row r="28" spans="1:13" ht="30.75" thickBot="1" x14ac:dyDescent="0.3">
      <c r="A28" s="87" t="s">
        <v>21</v>
      </c>
      <c r="B28" s="88" t="s">
        <v>63</v>
      </c>
      <c r="C28" s="88" t="s">
        <v>125</v>
      </c>
      <c r="D28" s="87" t="s">
        <v>62</v>
      </c>
      <c r="E28" s="94" t="s">
        <v>22</v>
      </c>
      <c r="F28" s="95"/>
      <c r="G28" s="19"/>
    </row>
    <row r="29" spans="1:13" ht="6.75" customHeight="1" thickBot="1" x14ac:dyDescent="0.3">
      <c r="A29" s="13"/>
      <c r="B29" s="14"/>
      <c r="C29" s="14"/>
      <c r="D29" s="15"/>
      <c r="E29" s="16"/>
      <c r="F29" s="96"/>
      <c r="G29" s="6"/>
    </row>
    <row r="30" spans="1:13" ht="15.75" customHeight="1" thickBot="1" x14ac:dyDescent="0.3">
      <c r="A30" s="145" t="s">
        <v>61</v>
      </c>
      <c r="B30" s="146"/>
      <c r="C30" s="146"/>
      <c r="D30" s="146"/>
      <c r="E30" s="146"/>
      <c r="F30" s="98"/>
      <c r="G30" s="6"/>
    </row>
    <row r="31" spans="1:13" x14ac:dyDescent="0.25">
      <c r="A31" s="164" t="s">
        <v>37</v>
      </c>
      <c r="B31" s="102">
        <f t="shared" ref="B31:B41" si="0">+IF(A31="PO",$E$60,IF(A31="PA",$E$61,IF(A31="Ricercatore",$E$62,IF(A31="Borse di dottorato senza periodo estero (*)",$E$70,IF(A31="Borse di dottorato con periodo estero (*)",$E$71,0)))))</f>
        <v>73</v>
      </c>
      <c r="C31" s="123" t="str">
        <f t="shared" ref="C31:C36" si="1">+IF(A31="PO","n. ore",IF(A31="PA","n. ore",IF(A31="Ricercatore","n. ore",IF(A31="Borse di dottorato senza periodo estero (*)","n. mesi",IF(A31="Borse di dottorato con periodo estero (*)","n. mesi",0)))))</f>
        <v>n. ore</v>
      </c>
      <c r="D31" s="159"/>
      <c r="E31" s="104">
        <f t="shared" ref="E31:E41" si="2">+B31*D31</f>
        <v>0</v>
      </c>
      <c r="F31" s="3"/>
      <c r="G31" s="10"/>
      <c r="M31" t="s">
        <v>37</v>
      </c>
    </row>
    <row r="32" spans="1:13" x14ac:dyDescent="0.25">
      <c r="A32" s="165" t="s">
        <v>38</v>
      </c>
      <c r="B32" s="105">
        <f t="shared" si="0"/>
        <v>48</v>
      </c>
      <c r="C32" s="7" t="str">
        <f t="shared" si="1"/>
        <v>n. ore</v>
      </c>
      <c r="D32" s="160"/>
      <c r="E32" s="106">
        <f t="shared" si="2"/>
        <v>0</v>
      </c>
      <c r="F32" s="3"/>
      <c r="G32" s="30"/>
      <c r="M32" t="s">
        <v>38</v>
      </c>
    </row>
    <row r="33" spans="1:13" x14ac:dyDescent="0.25">
      <c r="A33" s="165" t="s">
        <v>51</v>
      </c>
      <c r="B33" s="105">
        <f t="shared" si="0"/>
        <v>31</v>
      </c>
      <c r="C33" s="7" t="str">
        <f t="shared" si="1"/>
        <v>n. ore</v>
      </c>
      <c r="D33" s="160"/>
      <c r="E33" s="106">
        <f t="shared" si="2"/>
        <v>0</v>
      </c>
      <c r="F33" s="3"/>
      <c r="G33" s="10"/>
      <c r="M33" t="s">
        <v>51</v>
      </c>
    </row>
    <row r="34" spans="1:13" x14ac:dyDescent="0.25">
      <c r="A34" s="165" t="s">
        <v>51</v>
      </c>
      <c r="B34" s="105">
        <f t="shared" si="0"/>
        <v>31</v>
      </c>
      <c r="C34" s="7" t="str">
        <f t="shared" si="1"/>
        <v>n. ore</v>
      </c>
      <c r="D34" s="160"/>
      <c r="E34" s="106">
        <f t="shared" si="2"/>
        <v>0</v>
      </c>
      <c r="F34" s="3"/>
      <c r="G34" s="10"/>
      <c r="M34" t="s">
        <v>66</v>
      </c>
    </row>
    <row r="35" spans="1:13" x14ac:dyDescent="0.25">
      <c r="A35" s="165" t="s">
        <v>65</v>
      </c>
      <c r="B35" s="105">
        <f t="shared" si="0"/>
        <v>3506.35</v>
      </c>
      <c r="C35" s="7" t="str">
        <f t="shared" si="1"/>
        <v>n. mesi</v>
      </c>
      <c r="D35" s="160"/>
      <c r="E35" s="106">
        <f t="shared" si="2"/>
        <v>0</v>
      </c>
      <c r="F35" s="3"/>
      <c r="G35" s="6"/>
      <c r="M35" t="s">
        <v>67</v>
      </c>
    </row>
    <row r="36" spans="1:13" x14ac:dyDescent="0.25">
      <c r="A36" s="165" t="s">
        <v>66</v>
      </c>
      <c r="B36" s="105">
        <f t="shared" si="0"/>
        <v>2337.5700000000002</v>
      </c>
      <c r="C36" s="7" t="str">
        <f t="shared" si="1"/>
        <v>n. mesi</v>
      </c>
      <c r="D36" s="160"/>
      <c r="E36" s="106">
        <f t="shared" si="2"/>
        <v>0</v>
      </c>
      <c r="F36" s="3"/>
      <c r="G36" s="6"/>
    </row>
    <row r="37" spans="1:13" x14ac:dyDescent="0.25">
      <c r="A37" s="165"/>
      <c r="B37" s="105">
        <f t="shared" si="0"/>
        <v>0</v>
      </c>
      <c r="C37" s="7">
        <f t="shared" ref="C37:C40" si="3">+IF(A37="PO","n. ore",IF(A37="PA","n. ore",IF(A37="Ricercatore","n. ore",IF(A37="Borse di dottorato senza periodo estero (*)","n. mesi",IF(A37="Borse di dottorato con periodo estero (*)","n. mesi",0)))))</f>
        <v>0</v>
      </c>
      <c r="D37" s="160"/>
      <c r="E37" s="106">
        <f t="shared" si="2"/>
        <v>0</v>
      </c>
      <c r="F37" s="3"/>
      <c r="G37" s="6"/>
    </row>
    <row r="38" spans="1:13" x14ac:dyDescent="0.25">
      <c r="A38" s="165"/>
      <c r="B38" s="105">
        <f t="shared" si="0"/>
        <v>0</v>
      </c>
      <c r="C38" s="7">
        <f t="shared" si="3"/>
        <v>0</v>
      </c>
      <c r="D38" s="160"/>
      <c r="E38" s="106">
        <f t="shared" si="2"/>
        <v>0</v>
      </c>
      <c r="F38" s="3"/>
      <c r="G38" s="6"/>
    </row>
    <row r="39" spans="1:13" x14ac:dyDescent="0.25">
      <c r="A39" s="165"/>
      <c r="B39" s="105">
        <f t="shared" si="0"/>
        <v>0</v>
      </c>
      <c r="C39" s="7">
        <f t="shared" si="3"/>
        <v>0</v>
      </c>
      <c r="D39" s="160"/>
      <c r="E39" s="106">
        <f t="shared" si="2"/>
        <v>0</v>
      </c>
      <c r="F39" s="3"/>
      <c r="G39" s="6"/>
    </row>
    <row r="40" spans="1:13" x14ac:dyDescent="0.25">
      <c r="A40" s="165"/>
      <c r="B40" s="105">
        <f t="shared" si="0"/>
        <v>0</v>
      </c>
      <c r="C40" s="7">
        <f t="shared" si="3"/>
        <v>0</v>
      </c>
      <c r="D40" s="160"/>
      <c r="E40" s="106">
        <f t="shared" si="2"/>
        <v>0</v>
      </c>
      <c r="F40" s="3"/>
      <c r="G40" s="6"/>
    </row>
    <row r="41" spans="1:13" ht="15.75" thickBot="1" x14ac:dyDescent="0.3">
      <c r="A41" s="166"/>
      <c r="B41" s="107">
        <f t="shared" si="0"/>
        <v>0</v>
      </c>
      <c r="C41" s="89">
        <f t="shared" ref="C41" si="4">+IF(A41="PO","n. ore",IF(A41="PA","n. ore",IF(A41="Ricercatore","n. ore",IF(A41="Borse di dottorato senza periodo estero (*)","n. mesi",IF(A41="Borse di dottorato con periodo estero (*)","n. mesi",0)))))</f>
        <v>0</v>
      </c>
      <c r="D41" s="161"/>
      <c r="E41" s="108">
        <f t="shared" si="2"/>
        <v>0</v>
      </c>
      <c r="F41" s="3"/>
      <c r="G41" s="6"/>
    </row>
    <row r="42" spans="1:13" x14ac:dyDescent="0.25">
      <c r="A42" s="100" t="s">
        <v>20</v>
      </c>
      <c r="B42" s="113"/>
      <c r="C42" s="113"/>
      <c r="D42" s="113"/>
      <c r="E42" s="101">
        <f>SUM(E31:E36)</f>
        <v>0</v>
      </c>
      <c r="F42" s="95"/>
      <c r="G42" s="6"/>
      <c r="M42" t="s">
        <v>68</v>
      </c>
    </row>
    <row r="43" spans="1:13" ht="15.75" thickBot="1" x14ac:dyDescent="0.3">
      <c r="B43" s="6"/>
      <c r="C43" s="6"/>
      <c r="D43" s="8"/>
      <c r="E43" s="8"/>
      <c r="F43" s="97"/>
      <c r="G43" s="6"/>
      <c r="M43" t="s">
        <v>69</v>
      </c>
    </row>
    <row r="44" spans="1:13" ht="15.75" customHeight="1" thickBot="1" x14ac:dyDescent="0.3">
      <c r="A44" s="143" t="s">
        <v>72</v>
      </c>
      <c r="B44" s="144"/>
      <c r="C44" s="144"/>
      <c r="D44" s="144"/>
      <c r="E44" s="144"/>
      <c r="F44" s="98"/>
      <c r="G44" s="6"/>
      <c r="M44" t="s">
        <v>65</v>
      </c>
    </row>
    <row r="45" spans="1:13" x14ac:dyDescent="0.25">
      <c r="A45" s="164" t="s">
        <v>68</v>
      </c>
      <c r="B45" s="112">
        <f>+IF(A45="Contratti di ricercatore a tempo determinato",$E$62,IF(A45="Contratti di ricerca",$E$62,IF(A45="Borse di dottorato senza periodo estero (*)",$E$70,IF(A45="Borse di dottorato con periodo estero (*)",$E$71,0))))</f>
        <v>31</v>
      </c>
      <c r="C45" s="103" t="str">
        <f>+IF(A45="Contratti di ricercatore a tempo determinato","n. ore",IF(A45="Contratti di ricerca","n. ore",IF(A45="Borse di dottorato senza periodo estero (*)","n. mesi",IF(A45="Borse di dottorato con periodo estero (*)","n. mesi",0))))</f>
        <v>n. ore</v>
      </c>
      <c r="D45" s="159"/>
      <c r="E45" s="109">
        <f>+B45*D45</f>
        <v>0</v>
      </c>
      <c r="F45" s="3"/>
      <c r="G45" s="155"/>
      <c r="H45" s="156"/>
    </row>
    <row r="46" spans="1:13" x14ac:dyDescent="0.25">
      <c r="A46" s="165" t="s">
        <v>68</v>
      </c>
      <c r="B46" s="99">
        <f>+IF(A46="Contratti di ricercatore a tempo determinato",$E$62,IF(A46="Contratti di ricerca",$E$62,IF(A46="Borse di dottorato senza periodo estero (*)",$E$70,IF(A46="Borse di dottorato con periodo estero (*)",$E$71,0))))</f>
        <v>31</v>
      </c>
      <c r="C46" s="7" t="str">
        <f>+IF(A46="Contratti di ricercatore a tempo determinato","n. ore",IF(A46="Contratti di ricerca","n. ore",IF(A46="Borse di dottorato senza periodo estero (*)","n. mesi",IF(A46="Borse di dottorato con periodo estero (*)","n. mesi",0))))</f>
        <v>n. ore</v>
      </c>
      <c r="D46" s="160"/>
      <c r="E46" s="110">
        <f>+B46*D46</f>
        <v>0</v>
      </c>
      <c r="F46" s="3"/>
      <c r="G46" s="6"/>
    </row>
    <row r="47" spans="1:13" x14ac:dyDescent="0.25">
      <c r="A47" s="165" t="s">
        <v>69</v>
      </c>
      <c r="B47" s="99">
        <f>+IF(A47="Contratti di ricercatore a tempo determinato",$E$62,IF(A47="Contratti di ricerca",$E$62,IF(A47="Borse di dottorato senza periodo estero (*)",$E$70,IF(A47="Borse di dottorato con periodo estero (*)",$E$71,0))))</f>
        <v>31</v>
      </c>
      <c r="C47" s="7" t="str">
        <f>+IF(A47="Contratti di ricercatore a tempo determinato","n. ore",IF(A47="Contratti di ricerca","n. ore",IF(A47="Borse di dottorato senza periodo estero (*)","n. mesi",IF(A47="Borse di dottorato con periodo estero (*)","n. mesi",0))))</f>
        <v>n. ore</v>
      </c>
      <c r="D47" s="160"/>
      <c r="E47" s="110">
        <f>+B47*D47</f>
        <v>0</v>
      </c>
      <c r="F47" s="3"/>
      <c r="G47" s="6"/>
    </row>
    <row r="48" spans="1:13" x14ac:dyDescent="0.25">
      <c r="A48" s="165" t="s">
        <v>65</v>
      </c>
      <c r="B48" s="99">
        <f>+IF(A48="Contratti di ricercatore a tempo determinato",$E$62,IF(A48="Contratti di ricerca",$E$62,IF(A48="Borse di dottorato senza periodo estero (*)",$E$70,IF(A48="Borse di dottorato con periodo estero (*)",$E$71,0))))</f>
        <v>3506.35</v>
      </c>
      <c r="C48" s="7" t="str">
        <f>+IF(A48="Contratti di ricercatore a tempo determinato","n. ore",IF(A48="Contratti di ricerca","n. ore",IF(A48="Borse di dottorato senza periodo estero (*)","n. mesi",IF(A48="Borse di dottorato con periodo estero (*)","n. mesi",0))))</f>
        <v>n. mesi</v>
      </c>
      <c r="D48" s="160"/>
      <c r="E48" s="110">
        <f>+B48*D48</f>
        <v>0</v>
      </c>
      <c r="F48" s="3"/>
      <c r="G48" s="6"/>
    </row>
    <row r="49" spans="1:8" x14ac:dyDescent="0.25">
      <c r="A49" s="165" t="s">
        <v>64</v>
      </c>
      <c r="B49" s="115">
        <f>+IF(A49="Contratti di ricercatore a tempo determinato",$E$62,IF(A49="Contratti di ricerca",$E$62,IF(A49="Borse di dottorato senza periodo estero (*)",$E$70,IF(A49="Borse di dottorato con periodo estero (*)",$E$71,0))))</f>
        <v>2337.5700000000002</v>
      </c>
      <c r="C49" s="116" t="str">
        <f>+IF(A49="Contratti di ricercatore a tempo determinato","n. ore",IF(A49="Contratti di ricerca","n. ore",IF(A49="Borse di dottorato senza periodo estero (*)","n. mesi",IF(A49="Borse di dottorato con periodo estero (*)","n. mesi",0))))</f>
        <v>n. mesi</v>
      </c>
      <c r="D49" s="162"/>
      <c r="E49" s="117">
        <f>+B49*D49</f>
        <v>0</v>
      </c>
      <c r="F49" s="3"/>
      <c r="G49" s="6"/>
    </row>
    <row r="50" spans="1:8" x14ac:dyDescent="0.25">
      <c r="A50" s="165"/>
      <c r="B50" s="115">
        <f t="shared" ref="B50:B53" si="5">+IF(A50="Contratti di ricercatore a tempo determinato",$E$62,IF(A50="Contratti di ricerca",$E$62,IF(A50="Borse di dottorato senza periodo estero (*)",$E$70,IF(A50="Borse di dottorato con periodo estero (*)",$E$71,0))))</f>
        <v>0</v>
      </c>
      <c r="C50" s="116">
        <f t="shared" ref="C50:C52" si="6">+IF(A50="Contratti di ricercatore a tempo determinato","n. ore",IF(A50="Contratti di ricerca","n. ore",IF(A50="Borse di dottorato senza periodo estero (*)","n. mesi",IF(A50="Borse di dottorato con periodo estero (*)","n. mesi",0))))</f>
        <v>0</v>
      </c>
      <c r="D50" s="162"/>
      <c r="E50" s="117">
        <f t="shared" ref="E50:E52" si="7">+B50*D50</f>
        <v>0</v>
      </c>
      <c r="F50" s="3"/>
      <c r="G50" s="6"/>
    </row>
    <row r="51" spans="1:8" x14ac:dyDescent="0.25">
      <c r="A51" s="165"/>
      <c r="B51" s="115">
        <f t="shared" si="5"/>
        <v>0</v>
      </c>
      <c r="C51" s="116">
        <f t="shared" si="6"/>
        <v>0</v>
      </c>
      <c r="D51" s="162"/>
      <c r="E51" s="117">
        <f t="shared" si="7"/>
        <v>0</v>
      </c>
      <c r="F51" s="3"/>
      <c r="G51" s="6"/>
    </row>
    <row r="52" spans="1:8" x14ac:dyDescent="0.25">
      <c r="A52" s="165"/>
      <c r="B52" s="115">
        <f t="shared" si="5"/>
        <v>0</v>
      </c>
      <c r="C52" s="116">
        <f t="shared" si="6"/>
        <v>0</v>
      </c>
      <c r="D52" s="162"/>
      <c r="E52" s="117">
        <f t="shared" si="7"/>
        <v>0</v>
      </c>
      <c r="F52" s="3"/>
      <c r="G52" s="6"/>
    </row>
    <row r="53" spans="1:8" ht="15.75" thickBot="1" x14ac:dyDescent="0.3">
      <c r="A53" s="166"/>
      <c r="B53" s="169">
        <f t="shared" si="5"/>
        <v>0</v>
      </c>
      <c r="C53" s="89">
        <f t="shared" ref="C53" si="8">+IF(A53="Contratti di ricercatore a tempo determinato","n. ore",IF(A53="Contratti di ricerca","n. ore",IF(A53="Borse di dottorato senza periodo estero (*)","n. mesi",IF(A53="Borse di dottorato con periodo estero (*)","n. mesi",0))))</f>
        <v>0</v>
      </c>
      <c r="D53" s="161"/>
      <c r="E53" s="111">
        <f>+B53*D53</f>
        <v>0</v>
      </c>
      <c r="F53" s="3"/>
      <c r="G53" s="6"/>
    </row>
    <row r="54" spans="1:8" x14ac:dyDescent="0.25">
      <c r="A54" s="100" t="s">
        <v>23</v>
      </c>
      <c r="B54" s="113"/>
      <c r="C54" s="113"/>
      <c r="D54" s="114"/>
      <c r="E54" s="101">
        <f>SUM(E45:E49)</f>
        <v>0</v>
      </c>
      <c r="F54" s="95"/>
      <c r="G54" s="6"/>
    </row>
    <row r="55" spans="1:8" x14ac:dyDescent="0.25">
      <c r="A55" s="9"/>
      <c r="B55" s="10"/>
      <c r="C55" s="10"/>
      <c r="D55" s="11"/>
      <c r="E55" s="11"/>
      <c r="F55" s="12"/>
      <c r="G55" s="6"/>
    </row>
    <row r="56" spans="1:8" x14ac:dyDescent="0.25">
      <c r="A56" s="65" t="s">
        <v>70</v>
      </c>
      <c r="D56" s="20"/>
    </row>
    <row r="58" spans="1:8" ht="15.75" thickBot="1" x14ac:dyDescent="0.3">
      <c r="B58" s="154" t="s">
        <v>48</v>
      </c>
      <c r="C58" s="154"/>
      <c r="D58" s="154"/>
      <c r="E58" s="154"/>
      <c r="F58" s="154"/>
      <c r="G58" s="154"/>
      <c r="H58" s="154"/>
    </row>
    <row r="59" spans="1:8" ht="36.75" thickBot="1" x14ac:dyDescent="0.3">
      <c r="B59" s="118" t="s">
        <v>47</v>
      </c>
      <c r="C59" s="121" t="s">
        <v>41</v>
      </c>
      <c r="D59" s="119" t="s">
        <v>56</v>
      </c>
      <c r="E59" s="120" t="s">
        <v>55</v>
      </c>
    </row>
    <row r="60" spans="1:8" ht="15.75" thickBot="1" x14ac:dyDescent="0.3">
      <c r="B60" s="69" t="s">
        <v>45</v>
      </c>
      <c r="C60" s="56" t="s">
        <v>42</v>
      </c>
      <c r="D60" s="53" t="s">
        <v>49</v>
      </c>
      <c r="E60" s="57">
        <v>73</v>
      </c>
    </row>
    <row r="61" spans="1:8" ht="15.75" thickBot="1" x14ac:dyDescent="0.3">
      <c r="B61" s="69"/>
      <c r="C61" s="51" t="s">
        <v>43</v>
      </c>
      <c r="D61" s="50" t="s">
        <v>50</v>
      </c>
      <c r="E61" s="58">
        <v>48</v>
      </c>
    </row>
    <row r="62" spans="1:8" ht="15.75" thickBot="1" x14ac:dyDescent="0.3">
      <c r="B62" s="69"/>
      <c r="C62" s="54" t="s">
        <v>44</v>
      </c>
      <c r="D62" s="54" t="s">
        <v>51</v>
      </c>
      <c r="E62" s="59">
        <v>31</v>
      </c>
    </row>
    <row r="63" spans="1:8" ht="45.75" thickBot="1" x14ac:dyDescent="0.3">
      <c r="B63" s="69" t="s">
        <v>46</v>
      </c>
      <c r="C63" s="56" t="s">
        <v>42</v>
      </c>
      <c r="D63" s="53" t="s">
        <v>52</v>
      </c>
      <c r="E63" s="57">
        <v>55</v>
      </c>
    </row>
    <row r="64" spans="1:8" ht="15.75" thickBot="1" x14ac:dyDescent="0.3">
      <c r="B64" s="69"/>
      <c r="C64" s="51" t="s">
        <v>43</v>
      </c>
      <c r="D64" s="50" t="s">
        <v>53</v>
      </c>
      <c r="E64" s="58">
        <v>33</v>
      </c>
    </row>
    <row r="65" spans="2:5" ht="30.75" thickBot="1" x14ac:dyDescent="0.3">
      <c r="B65" s="69"/>
      <c r="C65" s="54" t="s">
        <v>44</v>
      </c>
      <c r="D65" s="55" t="s">
        <v>54</v>
      </c>
      <c r="E65" s="59">
        <v>29</v>
      </c>
    </row>
    <row r="69" spans="2:5" x14ac:dyDescent="0.25">
      <c r="B69" s="147" t="s">
        <v>60</v>
      </c>
      <c r="C69" s="148"/>
      <c r="D69" s="149"/>
      <c r="E69" s="68" t="s">
        <v>59</v>
      </c>
    </row>
    <row r="70" spans="2:5" x14ac:dyDescent="0.25">
      <c r="B70" s="122" t="s">
        <v>57</v>
      </c>
      <c r="C70" s="122"/>
      <c r="D70" s="122"/>
      <c r="E70" s="60">
        <v>2337.5700000000002</v>
      </c>
    </row>
    <row r="71" spans="2:5" x14ac:dyDescent="0.25">
      <c r="B71" s="122" t="s">
        <v>58</v>
      </c>
      <c r="C71" s="122"/>
      <c r="D71" s="122"/>
      <c r="E71" s="60">
        <v>3506.35</v>
      </c>
    </row>
  </sheetData>
  <sheetProtection algorithmName="SHA-512" hashValue="EGzF39Xj9g6kWmjOi5bDcFpX9wFQpb7RtT7Z8lOrc2dGxweaznAtEKmkbAwDg46Kl0ROivindlHv7Y8MctH2tg==" saltValue="22F1K0YhiIp4Odi7rgJGKQ==" spinCount="100000" sheet="1" objects="1" scenarios="1"/>
  <dataConsolidate/>
  <mergeCells count="12">
    <mergeCell ref="B69:D69"/>
    <mergeCell ref="G4:M4"/>
    <mergeCell ref="G7:M7"/>
    <mergeCell ref="G10:M10"/>
    <mergeCell ref="G13:M13"/>
    <mergeCell ref="G16:M16"/>
    <mergeCell ref="G19:M19"/>
    <mergeCell ref="G22:M22"/>
    <mergeCell ref="A30:E30"/>
    <mergeCell ref="A44:E44"/>
    <mergeCell ref="G45:H45"/>
    <mergeCell ref="B58:H58"/>
  </mergeCells>
  <dataValidations count="2">
    <dataValidation type="list" showInputMessage="1" showErrorMessage="1" sqref="M30:M35 A31:A41" xr:uid="{F0D2377E-DF1F-41F8-BDA8-5DD26CEE5B74}">
      <formula1>$M$30:$M$35</formula1>
    </dataValidation>
    <dataValidation type="list" allowBlank="1" showInputMessage="1" showErrorMessage="1" sqref="A45:A53 M36:M44" xr:uid="{0546A566-2903-4E7E-A53C-E6818651EAD8}">
      <formula1>$M$36:$M$44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F1222-DCF9-43C2-BEFD-69BEE40C3897}">
  <dimension ref="A2:M69"/>
  <sheetViews>
    <sheetView topLeftCell="A21" zoomScaleNormal="100" workbookViewId="0">
      <selection activeCell="A50" sqref="A50"/>
    </sheetView>
  </sheetViews>
  <sheetFormatPr defaultRowHeight="15" x14ac:dyDescent="0.25"/>
  <cols>
    <col min="1" max="1" width="40.28515625" customWidth="1"/>
    <col min="2" max="2" width="20.7109375" customWidth="1"/>
    <col min="3" max="3" width="8.28515625" customWidth="1"/>
    <col min="4" max="4" width="36" customWidth="1"/>
    <col min="5" max="5" width="23.5703125" customWidth="1"/>
    <col min="6" max="6" width="10.5703125" customWidth="1"/>
    <col min="7" max="7" width="25.85546875" style="2" customWidth="1"/>
    <col min="8" max="8" width="15.85546875" customWidth="1"/>
    <col min="9" max="9" width="42.140625" customWidth="1"/>
    <col min="13" max="13" width="12.85546875" hidden="1" customWidth="1"/>
    <col min="14" max="16" width="0" hidden="1" customWidth="1"/>
  </cols>
  <sheetData>
    <row r="2" spans="2:13" x14ac:dyDescent="0.25">
      <c r="D2" s="52" t="s">
        <v>115</v>
      </c>
      <c r="E2" s="3"/>
    </row>
    <row r="3" spans="2:13" ht="15.75" thickBot="1" x14ac:dyDescent="0.3"/>
    <row r="4" spans="2:13" ht="50.25" customHeight="1" thickBot="1" x14ac:dyDescent="0.3">
      <c r="B4" s="76" t="s">
        <v>0</v>
      </c>
      <c r="C4" s="76"/>
      <c r="D4" s="77" t="s">
        <v>71</v>
      </c>
      <c r="E4" s="78">
        <f>E41</f>
        <v>0</v>
      </c>
      <c r="G4" s="150" t="s">
        <v>100</v>
      </c>
      <c r="H4" s="150"/>
      <c r="I4" s="150"/>
      <c r="J4" s="150"/>
      <c r="K4" s="150"/>
      <c r="L4" s="150"/>
      <c r="M4" s="150"/>
    </row>
    <row r="5" spans="2:13" x14ac:dyDescent="0.25">
      <c r="E5" s="18"/>
      <c r="G5" s="93"/>
    </row>
    <row r="6" spans="2:13" ht="15.75" thickBot="1" x14ac:dyDescent="0.3">
      <c r="E6" s="18"/>
      <c r="G6" s="5"/>
    </row>
    <row r="7" spans="2:13" ht="45" customHeight="1" thickBot="1" x14ac:dyDescent="0.3">
      <c r="B7" s="79" t="s">
        <v>101</v>
      </c>
      <c r="C7" s="79"/>
      <c r="D7" s="80" t="s">
        <v>73</v>
      </c>
      <c r="E7" s="81">
        <f>E52</f>
        <v>0</v>
      </c>
      <c r="G7" s="142" t="s">
        <v>102</v>
      </c>
      <c r="H7" s="142"/>
      <c r="I7" s="142"/>
      <c r="J7" s="142"/>
      <c r="K7" s="142"/>
      <c r="L7" s="142"/>
      <c r="M7" s="142"/>
    </row>
    <row r="8" spans="2:13" x14ac:dyDescent="0.25">
      <c r="E8" s="18"/>
      <c r="G8" s="93"/>
    </row>
    <row r="9" spans="2:13" ht="15.75" thickBot="1" x14ac:dyDescent="0.3">
      <c r="E9" s="18"/>
    </row>
    <row r="10" spans="2:13" ht="46.5" customHeight="1" thickBot="1" x14ac:dyDescent="0.3">
      <c r="B10" s="79" t="s">
        <v>103</v>
      </c>
      <c r="C10" s="79"/>
      <c r="D10" s="80" t="s">
        <v>123</v>
      </c>
      <c r="E10" s="163"/>
      <c r="G10" s="151" t="s">
        <v>124</v>
      </c>
      <c r="H10" s="151"/>
      <c r="I10" s="151"/>
      <c r="J10" s="151"/>
      <c r="K10" s="151"/>
      <c r="L10" s="151"/>
      <c r="M10" s="151"/>
    </row>
    <row r="11" spans="2:13" x14ac:dyDescent="0.25">
      <c r="E11" s="18"/>
    </row>
    <row r="12" spans="2:13" ht="15.75" thickBot="1" x14ac:dyDescent="0.3">
      <c r="E12" s="18"/>
    </row>
    <row r="13" spans="2:13" ht="52.5" customHeight="1" thickBot="1" x14ac:dyDescent="0.3">
      <c r="B13" s="79" t="s">
        <v>104</v>
      </c>
      <c r="C13" s="79"/>
      <c r="D13" s="80" t="s">
        <v>105</v>
      </c>
      <c r="E13" s="163"/>
      <c r="G13" s="152" t="s">
        <v>106</v>
      </c>
      <c r="H13" s="152"/>
      <c r="I13" s="152"/>
      <c r="J13" s="152"/>
      <c r="K13" s="152"/>
      <c r="L13" s="152"/>
      <c r="M13" s="152"/>
    </row>
    <row r="14" spans="2:13" x14ac:dyDescent="0.25">
      <c r="E14" s="18"/>
    </row>
    <row r="15" spans="2:13" ht="15.75" thickBot="1" x14ac:dyDescent="0.3">
      <c r="E15" s="18"/>
    </row>
    <row r="16" spans="2:13" ht="49.5" customHeight="1" thickBot="1" x14ac:dyDescent="0.3">
      <c r="B16" s="82" t="s">
        <v>107</v>
      </c>
      <c r="C16" s="82"/>
      <c r="D16" s="83" t="s">
        <v>3</v>
      </c>
      <c r="E16" s="84">
        <f>(E4+E7)*0.15</f>
        <v>0</v>
      </c>
      <c r="F16" s="1"/>
      <c r="G16" s="153" t="s">
        <v>108</v>
      </c>
      <c r="H16" s="153"/>
      <c r="I16" s="153"/>
      <c r="J16" s="153"/>
      <c r="K16" s="153"/>
      <c r="L16" s="153"/>
      <c r="M16" s="153"/>
    </row>
    <row r="17" spans="1:13" x14ac:dyDescent="0.25">
      <c r="E17" s="18"/>
    </row>
    <row r="18" spans="1:13" ht="15.75" thickBot="1" x14ac:dyDescent="0.3">
      <c r="E18" s="18"/>
    </row>
    <row r="19" spans="1:13" ht="59.25" customHeight="1" thickBot="1" x14ac:dyDescent="0.3">
      <c r="B19" s="79" t="s">
        <v>1</v>
      </c>
      <c r="C19" s="79"/>
      <c r="D19" s="80" t="s">
        <v>109</v>
      </c>
      <c r="E19" s="163"/>
      <c r="G19" s="142" t="s">
        <v>110</v>
      </c>
      <c r="H19" s="142"/>
      <c r="I19" s="142"/>
      <c r="J19" s="142"/>
      <c r="K19" s="142"/>
      <c r="L19" s="142"/>
      <c r="M19" s="142"/>
    </row>
    <row r="20" spans="1:13" x14ac:dyDescent="0.25">
      <c r="E20" s="18"/>
    </row>
    <row r="21" spans="1:13" ht="15.75" thickBot="1" x14ac:dyDescent="0.3">
      <c r="E21" s="18"/>
    </row>
    <row r="22" spans="1:13" ht="59.25" customHeight="1" thickBot="1" x14ac:dyDescent="0.3">
      <c r="B22" s="79" t="s">
        <v>111</v>
      </c>
      <c r="C22" s="79"/>
      <c r="D22" s="80" t="s">
        <v>112</v>
      </c>
      <c r="E22" s="163"/>
      <c r="G22" s="142" t="s">
        <v>139</v>
      </c>
      <c r="H22" s="142"/>
      <c r="I22" s="142"/>
      <c r="J22" s="142"/>
      <c r="K22" s="142"/>
      <c r="L22" s="142"/>
      <c r="M22" s="142"/>
    </row>
    <row r="23" spans="1:13" x14ac:dyDescent="0.25">
      <c r="E23" s="18"/>
    </row>
    <row r="24" spans="1:13" ht="15.75" thickBot="1" x14ac:dyDescent="0.3">
      <c r="E24" s="18"/>
    </row>
    <row r="25" spans="1:13" s="1" customFormat="1" ht="15.75" thickBot="1" x14ac:dyDescent="0.3">
      <c r="B25" s="1" t="s">
        <v>2</v>
      </c>
      <c r="D25" s="1" t="s">
        <v>3</v>
      </c>
      <c r="E25" s="17">
        <f>IF(SUM(E4:E22)&gt;300000,"ERROR",SUM(E4:E22))</f>
        <v>0</v>
      </c>
      <c r="G25" s="86" t="s">
        <v>39</v>
      </c>
      <c r="H25" s="85">
        <v>300000</v>
      </c>
    </row>
    <row r="27" spans="1:13" ht="15.75" thickBot="1" x14ac:dyDescent="0.3"/>
    <row r="28" spans="1:13" ht="30.75" thickBot="1" x14ac:dyDescent="0.3">
      <c r="A28" s="87" t="s">
        <v>21</v>
      </c>
      <c r="B28" s="88" t="s">
        <v>63</v>
      </c>
      <c r="C28" s="88" t="s">
        <v>125</v>
      </c>
      <c r="D28" s="87" t="s">
        <v>62</v>
      </c>
      <c r="E28" s="94" t="s">
        <v>22</v>
      </c>
      <c r="F28" s="95"/>
      <c r="G28" s="19"/>
    </row>
    <row r="29" spans="1:13" ht="6.75" customHeight="1" thickBot="1" x14ac:dyDescent="0.3">
      <c r="A29" s="13"/>
      <c r="B29" s="14"/>
      <c r="C29" s="14"/>
      <c r="D29" s="15"/>
      <c r="E29" s="16"/>
      <c r="F29" s="96"/>
      <c r="G29" s="6"/>
    </row>
    <row r="30" spans="1:13" ht="15.75" customHeight="1" thickBot="1" x14ac:dyDescent="0.3">
      <c r="A30" s="145" t="s">
        <v>61</v>
      </c>
      <c r="B30" s="146"/>
      <c r="C30" s="146"/>
      <c r="D30" s="146"/>
      <c r="E30" s="146"/>
      <c r="F30" s="98"/>
      <c r="G30" s="6"/>
    </row>
    <row r="31" spans="1:13" x14ac:dyDescent="0.25">
      <c r="A31" s="164" t="s">
        <v>37</v>
      </c>
      <c r="B31" s="102">
        <f t="shared" ref="B31:B40" si="0">+IF(A31="PO",$E$58,IF(A31="PA",$E$59,IF(A31="Ricercatore",$E$60,IF(A31="Borse di dottorato senza periodo estero (*)",$E$68,IF(A31="Borse di dottorato con periodo estero (*)",$E$69,0)))))</f>
        <v>73</v>
      </c>
      <c r="C31" s="103" t="str">
        <f t="shared" ref="C31:C40" si="1">+IF(A31="PO","n. ore",IF(A31="PA","n. ore",IF(A31="Ricercatore","n. ore",IF(A31="Borse di dottorato senza periodo estero (*)","n. mesi",IF(A31="Borse di dottorato con periodo estero (*)","n. mesi",0)))))</f>
        <v>n. ore</v>
      </c>
      <c r="D31" s="159"/>
      <c r="E31" s="104">
        <f>+B31*D31</f>
        <v>0</v>
      </c>
      <c r="F31" s="3"/>
      <c r="G31" s="10"/>
      <c r="M31" t="s">
        <v>37</v>
      </c>
    </row>
    <row r="32" spans="1:13" x14ac:dyDescent="0.25">
      <c r="A32" s="165" t="s">
        <v>38</v>
      </c>
      <c r="B32" s="105">
        <f t="shared" si="0"/>
        <v>48</v>
      </c>
      <c r="C32" s="7" t="str">
        <f t="shared" si="1"/>
        <v>n. ore</v>
      </c>
      <c r="D32" s="160"/>
      <c r="E32" s="106">
        <f t="shared" ref="E32:E40" si="2">+B32*D32</f>
        <v>0</v>
      </c>
      <c r="F32" s="3"/>
      <c r="G32" s="30"/>
      <c r="M32" t="s">
        <v>38</v>
      </c>
    </row>
    <row r="33" spans="1:13" x14ac:dyDescent="0.25">
      <c r="A33" s="165" t="s">
        <v>51</v>
      </c>
      <c r="B33" s="105">
        <f t="shared" si="0"/>
        <v>31</v>
      </c>
      <c r="C33" s="7" t="str">
        <f t="shared" si="1"/>
        <v>n. ore</v>
      </c>
      <c r="D33" s="160"/>
      <c r="E33" s="106">
        <f t="shared" si="2"/>
        <v>0</v>
      </c>
      <c r="F33" s="3"/>
      <c r="G33" s="10"/>
      <c r="M33" t="s">
        <v>51</v>
      </c>
    </row>
    <row r="34" spans="1:13" x14ac:dyDescent="0.25">
      <c r="A34" s="165" t="s">
        <v>51</v>
      </c>
      <c r="B34" s="105">
        <f t="shared" si="0"/>
        <v>31</v>
      </c>
      <c r="C34" s="7" t="str">
        <f t="shared" si="1"/>
        <v>n. ore</v>
      </c>
      <c r="D34" s="160"/>
      <c r="E34" s="106">
        <f t="shared" si="2"/>
        <v>0</v>
      </c>
      <c r="F34" s="3"/>
      <c r="G34" s="10"/>
      <c r="M34" t="s">
        <v>66</v>
      </c>
    </row>
    <row r="35" spans="1:13" x14ac:dyDescent="0.25">
      <c r="A35" s="165" t="s">
        <v>65</v>
      </c>
      <c r="B35" s="105">
        <f t="shared" si="0"/>
        <v>3506.35</v>
      </c>
      <c r="C35" s="7" t="str">
        <f t="shared" si="1"/>
        <v>n. mesi</v>
      </c>
      <c r="D35" s="160"/>
      <c r="E35" s="106">
        <f t="shared" si="2"/>
        <v>0</v>
      </c>
      <c r="F35" s="3"/>
      <c r="G35" s="6"/>
      <c r="M35" t="s">
        <v>67</v>
      </c>
    </row>
    <row r="36" spans="1:13" x14ac:dyDescent="0.25">
      <c r="A36" s="165" t="s">
        <v>66</v>
      </c>
      <c r="B36" s="105">
        <f t="shared" si="0"/>
        <v>2337.5700000000002</v>
      </c>
      <c r="C36" s="7" t="str">
        <f t="shared" si="1"/>
        <v>n. mesi</v>
      </c>
      <c r="D36" s="160"/>
      <c r="E36" s="106">
        <f t="shared" si="2"/>
        <v>0</v>
      </c>
      <c r="F36" s="3"/>
      <c r="G36" s="6"/>
    </row>
    <row r="37" spans="1:13" x14ac:dyDescent="0.25">
      <c r="A37" s="165"/>
      <c r="B37" s="105">
        <f t="shared" si="0"/>
        <v>0</v>
      </c>
      <c r="C37" s="7">
        <f t="shared" si="1"/>
        <v>0</v>
      </c>
      <c r="D37" s="160"/>
      <c r="E37" s="106">
        <f t="shared" si="2"/>
        <v>0</v>
      </c>
      <c r="F37" s="3"/>
      <c r="G37" s="6"/>
    </row>
    <row r="38" spans="1:13" x14ac:dyDescent="0.25">
      <c r="A38" s="165"/>
      <c r="B38" s="105">
        <f t="shared" si="0"/>
        <v>0</v>
      </c>
      <c r="C38" s="7">
        <f t="shared" si="1"/>
        <v>0</v>
      </c>
      <c r="D38" s="160"/>
      <c r="E38" s="106">
        <f t="shared" si="2"/>
        <v>0</v>
      </c>
      <c r="F38" s="3"/>
      <c r="G38" s="6"/>
    </row>
    <row r="39" spans="1:13" x14ac:dyDescent="0.25">
      <c r="A39" s="165"/>
      <c r="B39" s="105">
        <f t="shared" si="0"/>
        <v>0</v>
      </c>
      <c r="C39" s="7">
        <f t="shared" si="1"/>
        <v>0</v>
      </c>
      <c r="D39" s="160"/>
      <c r="E39" s="106">
        <f t="shared" si="2"/>
        <v>0</v>
      </c>
      <c r="F39" s="3"/>
      <c r="G39" s="6"/>
    </row>
    <row r="40" spans="1:13" ht="15.75" thickBot="1" x14ac:dyDescent="0.3">
      <c r="A40" s="166"/>
      <c r="B40" s="107">
        <f t="shared" si="0"/>
        <v>0</v>
      </c>
      <c r="C40" s="89">
        <f t="shared" si="1"/>
        <v>0</v>
      </c>
      <c r="D40" s="161"/>
      <c r="E40" s="108">
        <f t="shared" si="2"/>
        <v>0</v>
      </c>
      <c r="F40" s="3"/>
      <c r="G40" s="6"/>
    </row>
    <row r="41" spans="1:13" x14ac:dyDescent="0.25">
      <c r="A41" s="100" t="s">
        <v>20</v>
      </c>
      <c r="B41" s="113"/>
      <c r="C41" s="113"/>
      <c r="D41" s="113"/>
      <c r="E41" s="101">
        <f>SUM(E31:E36)</f>
        <v>0</v>
      </c>
      <c r="F41" s="95"/>
      <c r="G41" s="6"/>
      <c r="M41" t="s">
        <v>68</v>
      </c>
    </row>
    <row r="42" spans="1:13" ht="15.75" thickBot="1" x14ac:dyDescent="0.3">
      <c r="B42" s="6"/>
      <c r="C42" s="6"/>
      <c r="D42" s="8"/>
      <c r="E42" s="8"/>
      <c r="F42" s="97"/>
      <c r="G42" s="6"/>
      <c r="M42" t="s">
        <v>69</v>
      </c>
    </row>
    <row r="43" spans="1:13" ht="15.75" customHeight="1" thickBot="1" x14ac:dyDescent="0.3">
      <c r="A43" s="143" t="s">
        <v>72</v>
      </c>
      <c r="B43" s="144"/>
      <c r="C43" s="144"/>
      <c r="D43" s="144"/>
      <c r="E43" s="144"/>
      <c r="F43" s="98"/>
      <c r="G43" s="6"/>
      <c r="M43" t="s">
        <v>65</v>
      </c>
    </row>
    <row r="44" spans="1:13" x14ac:dyDescent="0.25">
      <c r="A44" s="164" t="s">
        <v>68</v>
      </c>
      <c r="B44" s="112">
        <f>+IF(A44="Contratti di ricercatore a tempo determinato",$E$60,IF(A44="Contratti di ricerca",$E$60,IF(A44="Borse di dottorato senza periodo estero (*)",$E$68,IF(A44="Borse di dottorato con periodo estero (*)",$E$69,0))))</f>
        <v>31</v>
      </c>
      <c r="C44" s="103" t="str">
        <f>+IF(A44="Contratti di ricercatore a tempo determinato","n. ore",IF(A44="Contratti di ricerca","n. ore",IF(A44="Borse di dottorato senza periodo estero (*)","n. mesi",IF(A44="Borse di dottorato con periodo estero (*)","n. mesi",0))))</f>
        <v>n. ore</v>
      </c>
      <c r="D44" s="159"/>
      <c r="E44" s="109">
        <f>+B44*D44</f>
        <v>0</v>
      </c>
      <c r="F44" s="3"/>
      <c r="G44" s="155"/>
      <c r="H44" s="156"/>
    </row>
    <row r="45" spans="1:13" x14ac:dyDescent="0.25">
      <c r="A45" s="165" t="s">
        <v>68</v>
      </c>
      <c r="B45" s="99">
        <f>+IF(A45="Contratti di ricercatore a tempo determinato",$E$60,IF(A45="Contratti di ricerca",$E$60,IF(A45="Borse di dottorato senza periodo estero (*)",$E$68,IF(A45="Borse di dottorato con periodo estero (*)",$E$69,0))))</f>
        <v>31</v>
      </c>
      <c r="C45" s="7" t="str">
        <f>+IF(A45="Contratti di ricercatore a tempo determinato","n. ore",IF(A45="Contratti di ricerca","n. ore",IF(A45="Borse di dottorato senza periodo estero (*)","n. mesi",IF(A45="Borse di dottorato con periodo estero (*)","n. mesi",0))))</f>
        <v>n. ore</v>
      </c>
      <c r="D45" s="160"/>
      <c r="E45" s="110">
        <f>+B45*D45</f>
        <v>0</v>
      </c>
      <c r="F45" s="3"/>
      <c r="G45" s="6"/>
    </row>
    <row r="46" spans="1:13" x14ac:dyDescent="0.25">
      <c r="A46" s="165" t="s">
        <v>69</v>
      </c>
      <c r="B46" s="99">
        <f>+IF(A46="Contratti di ricercatore a tempo determinato",$E$60,IF(A46="Contratti di ricerca",$E$60,IF(A46="Borse di dottorato senza periodo estero (*)",$E$68,IF(A46="Borse di dottorato con periodo estero (*)",$E$69,0))))</f>
        <v>31</v>
      </c>
      <c r="C46" s="7" t="str">
        <f>+IF(A46="Contratti di ricercatore a tempo determinato","n. ore",IF(A46="Contratti di ricerca","n. ore",IF(A46="Borse di dottorato senza periodo estero (*)","n. mesi",IF(A46="Borse di dottorato con periodo estero (*)","n. mesi",0))))</f>
        <v>n. ore</v>
      </c>
      <c r="D46" s="160"/>
      <c r="E46" s="110">
        <f>+B46*D46</f>
        <v>0</v>
      </c>
      <c r="F46" s="3"/>
      <c r="G46" s="6"/>
    </row>
    <row r="47" spans="1:13" x14ac:dyDescent="0.25">
      <c r="A47" s="165" t="s">
        <v>65</v>
      </c>
      <c r="B47" s="99">
        <f>+IF(A47="Contratti di ricercatore a tempo determinato",$E$60,IF(A47="Contratti di ricerca",$E$60,IF(A47="Borse di dottorato senza periodo estero (*)",$E$68,IF(A47="Borse di dottorato con periodo estero (*)",$E$69,0))))</f>
        <v>3506.35</v>
      </c>
      <c r="C47" s="7" t="str">
        <f>+IF(A47="Contratti di ricercatore a tempo determinato","n. ore",IF(A47="Contratti di ricerca","n. ore",IF(A47="Borse di dottorato senza periodo estero (*)","n. mesi",IF(A47="Borse di dottorato con periodo estero (*)","n. mesi",0))))</f>
        <v>n. mesi</v>
      </c>
      <c r="D47" s="160"/>
      <c r="E47" s="110">
        <f>+B47*D47</f>
        <v>0</v>
      </c>
      <c r="F47" s="3"/>
      <c r="G47" s="6"/>
    </row>
    <row r="48" spans="1:13" x14ac:dyDescent="0.25">
      <c r="A48" s="165" t="s">
        <v>64</v>
      </c>
      <c r="B48" s="115">
        <f>+IF(A48="Contratti di ricercatore a tempo determinato",$E$60,IF(A48="Contratti di ricerca",$E$60,IF(A48="Borse di dottorato senza periodo estero (*)",$E$68,IF(A48="Borse di dottorato con periodo estero (*)",$E$69,0))))</f>
        <v>2337.5700000000002</v>
      </c>
      <c r="C48" s="116" t="str">
        <f>+IF(A48="Contratti di ricercatore a tempo determinato","n. ore",IF(A48="Contratti di ricerca","n. ore",IF(A48="Borse di dottorato senza periodo estero (*)","n. mesi",IF(A48="Borse di dottorato con periodo estero (*)","n. mesi",0))))</f>
        <v>n. mesi</v>
      </c>
      <c r="D48" s="162"/>
      <c r="E48" s="117">
        <f>+B48*D48</f>
        <v>0</v>
      </c>
      <c r="F48" s="3"/>
      <c r="G48" s="6"/>
    </row>
    <row r="49" spans="1:8" x14ac:dyDescent="0.25">
      <c r="A49" s="167"/>
      <c r="B49" s="105">
        <f t="shared" ref="B49:B51" si="3">+IF(A49="Contratti di ricercatore a tempo determinato",$E$60,IF(A49="Contratti di ricerca",$E$60,IF(A49="Borse di dottorato senza periodo estero (*)",$E$68,IF(A49="Borse di dottorato con periodo estero (*)",$E$69,0))))</f>
        <v>0</v>
      </c>
      <c r="C49" s="7">
        <f t="shared" ref="C49:C51" si="4">+IF(A49="Contratti di ricercatore a tempo determinato","n. ore",IF(A49="Contratti di ricerca","n. ore",IF(A49="Borse di dottorato senza periodo estero (*)","n. mesi",IF(A49="Borse di dottorato con periodo estero (*)","n. mesi",0))))</f>
        <v>0</v>
      </c>
      <c r="D49" s="160"/>
      <c r="E49" s="117">
        <f t="shared" ref="E49:E51" si="5">+B49*D49</f>
        <v>0</v>
      </c>
      <c r="F49" s="3"/>
      <c r="G49" s="6"/>
    </row>
    <row r="50" spans="1:8" x14ac:dyDescent="0.25">
      <c r="A50" s="167"/>
      <c r="B50" s="105">
        <f t="shared" si="3"/>
        <v>0</v>
      </c>
      <c r="C50" s="7">
        <f t="shared" si="4"/>
        <v>0</v>
      </c>
      <c r="D50" s="160"/>
      <c r="E50" s="117">
        <f t="shared" si="5"/>
        <v>0</v>
      </c>
      <c r="F50" s="3"/>
      <c r="G50" s="6"/>
    </row>
    <row r="51" spans="1:8" ht="15.75" thickBot="1" x14ac:dyDescent="0.3">
      <c r="A51" s="168"/>
      <c r="B51" s="107">
        <f t="shared" si="3"/>
        <v>0</v>
      </c>
      <c r="C51" s="89">
        <f t="shared" si="4"/>
        <v>0</v>
      </c>
      <c r="D51" s="161"/>
      <c r="E51" s="111">
        <f t="shared" si="5"/>
        <v>0</v>
      </c>
      <c r="F51" s="3"/>
      <c r="G51" s="6"/>
    </row>
    <row r="52" spans="1:8" x14ac:dyDescent="0.25">
      <c r="A52" s="100" t="s">
        <v>23</v>
      </c>
      <c r="B52" s="113"/>
      <c r="C52" s="113"/>
      <c r="D52" s="114"/>
      <c r="E52" s="101">
        <f>SUM(E44:E48)</f>
        <v>0</v>
      </c>
      <c r="F52" s="95"/>
      <c r="G52" s="6"/>
    </row>
    <row r="53" spans="1:8" x14ac:dyDescent="0.25">
      <c r="A53" s="9"/>
      <c r="B53" s="10"/>
      <c r="C53" s="10"/>
      <c r="D53" s="11"/>
      <c r="E53" s="11"/>
      <c r="F53" s="12"/>
      <c r="G53" s="6"/>
    </row>
    <row r="54" spans="1:8" x14ac:dyDescent="0.25">
      <c r="A54" s="65" t="s">
        <v>70</v>
      </c>
      <c r="D54" s="20"/>
    </row>
    <row r="56" spans="1:8" ht="15.75" thickBot="1" x14ac:dyDescent="0.3">
      <c r="B56" s="154" t="s">
        <v>48</v>
      </c>
      <c r="C56" s="154"/>
      <c r="D56" s="154"/>
      <c r="E56" s="154"/>
      <c r="F56" s="154"/>
      <c r="G56" s="154"/>
      <c r="H56" s="154"/>
    </row>
    <row r="57" spans="1:8" ht="36.75" thickBot="1" x14ac:dyDescent="0.3">
      <c r="B57" s="118" t="s">
        <v>47</v>
      </c>
      <c r="C57" s="121" t="s">
        <v>41</v>
      </c>
      <c r="D57" s="119" t="s">
        <v>56</v>
      </c>
      <c r="E57" s="120" t="s">
        <v>55</v>
      </c>
    </row>
    <row r="58" spans="1:8" ht="15.75" thickBot="1" x14ac:dyDescent="0.3">
      <c r="B58" s="69" t="s">
        <v>45</v>
      </c>
      <c r="C58" s="56" t="s">
        <v>42</v>
      </c>
      <c r="D58" s="53" t="s">
        <v>49</v>
      </c>
      <c r="E58" s="57">
        <v>73</v>
      </c>
    </row>
    <row r="59" spans="1:8" ht="15.75" thickBot="1" x14ac:dyDescent="0.3">
      <c r="B59" s="69"/>
      <c r="C59" s="51" t="s">
        <v>43</v>
      </c>
      <c r="D59" s="50" t="s">
        <v>50</v>
      </c>
      <c r="E59" s="58">
        <v>48</v>
      </c>
    </row>
    <row r="60" spans="1:8" ht="15.75" thickBot="1" x14ac:dyDescent="0.3">
      <c r="B60" s="69"/>
      <c r="C60" s="54" t="s">
        <v>44</v>
      </c>
      <c r="D60" s="54" t="s">
        <v>51</v>
      </c>
      <c r="E60" s="59">
        <v>31</v>
      </c>
    </row>
    <row r="61" spans="1:8" ht="45.75" thickBot="1" x14ac:dyDescent="0.3">
      <c r="B61" s="69" t="s">
        <v>46</v>
      </c>
      <c r="C61" s="56" t="s">
        <v>42</v>
      </c>
      <c r="D61" s="53" t="s">
        <v>52</v>
      </c>
      <c r="E61" s="57">
        <v>55</v>
      </c>
    </row>
    <row r="62" spans="1:8" ht="15.75" thickBot="1" x14ac:dyDescent="0.3">
      <c r="B62" s="69"/>
      <c r="C62" s="51" t="s">
        <v>43</v>
      </c>
      <c r="D62" s="50" t="s">
        <v>53</v>
      </c>
      <c r="E62" s="58">
        <v>33</v>
      </c>
    </row>
    <row r="63" spans="1:8" ht="30.75" thickBot="1" x14ac:dyDescent="0.3">
      <c r="B63" s="69"/>
      <c r="C63" s="54" t="s">
        <v>44</v>
      </c>
      <c r="D63" s="55" t="s">
        <v>54</v>
      </c>
      <c r="E63" s="59">
        <v>29</v>
      </c>
    </row>
    <row r="67" spans="2:5" x14ac:dyDescent="0.25">
      <c r="B67" s="147" t="s">
        <v>60</v>
      </c>
      <c r="C67" s="148"/>
      <c r="D67" s="149"/>
      <c r="E67" s="68" t="s">
        <v>59</v>
      </c>
    </row>
    <row r="68" spans="2:5" x14ac:dyDescent="0.25">
      <c r="B68" s="122" t="s">
        <v>57</v>
      </c>
      <c r="C68" s="122"/>
      <c r="D68" s="122"/>
      <c r="E68" s="60">
        <v>2337.5700000000002</v>
      </c>
    </row>
    <row r="69" spans="2:5" x14ac:dyDescent="0.25">
      <c r="B69" s="122" t="s">
        <v>58</v>
      </c>
      <c r="C69" s="122"/>
      <c r="D69" s="122"/>
      <c r="E69" s="60">
        <v>3506.35</v>
      </c>
    </row>
  </sheetData>
  <sheetProtection algorithmName="SHA-512" hashValue="CuOS7GFqTSkZd77sbdp2M4d6vInb0O00vmuVaP3uwAblBFW50awtCozK4sXlJd4x8mBinpvnNhS2Yje31LnPLQ==" saltValue="nv8jMaZCOlV+WNeZdwuUaA==" spinCount="100000" sheet="1" objects="1" scenarios="1"/>
  <dataConsolidate/>
  <mergeCells count="12">
    <mergeCell ref="B67:D67"/>
    <mergeCell ref="G4:M4"/>
    <mergeCell ref="G7:M7"/>
    <mergeCell ref="G10:M10"/>
    <mergeCell ref="G13:M13"/>
    <mergeCell ref="G16:M16"/>
    <mergeCell ref="G19:M19"/>
    <mergeCell ref="G22:M22"/>
    <mergeCell ref="A30:E30"/>
    <mergeCell ref="A43:E43"/>
    <mergeCell ref="G44:H44"/>
    <mergeCell ref="B56:H56"/>
  </mergeCells>
  <dataValidations count="2">
    <dataValidation type="list" allowBlank="1" showInputMessage="1" showErrorMessage="1" sqref="A44:A51 M36:M43" xr:uid="{071EFBAF-1BD3-4F86-AA8B-F4DEF9424DA1}">
      <formula1>$M$36:$M$43</formula1>
    </dataValidation>
    <dataValidation type="list" showInputMessage="1" showErrorMessage="1" sqref="M30:M35 A31:A40" xr:uid="{72566657-9599-4E75-8757-379642B7FC62}">
      <formula1>$M$30:$M$35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AA65B0-7FB3-4829-9B4E-BEA01A333629}">
  <dimension ref="A2:M70"/>
  <sheetViews>
    <sheetView topLeftCell="A4" zoomScaleNormal="100" workbookViewId="0">
      <selection activeCell="E44" sqref="E44"/>
    </sheetView>
  </sheetViews>
  <sheetFormatPr defaultRowHeight="15" x14ac:dyDescent="0.25"/>
  <cols>
    <col min="1" max="1" width="40.28515625" customWidth="1"/>
    <col min="2" max="2" width="20.7109375" customWidth="1"/>
    <col min="3" max="3" width="8.28515625" customWidth="1"/>
    <col min="4" max="4" width="36" customWidth="1"/>
    <col min="5" max="5" width="23.5703125" customWidth="1"/>
    <col min="6" max="6" width="10.5703125" customWidth="1"/>
    <col min="7" max="7" width="25.85546875" style="2" customWidth="1"/>
    <col min="8" max="8" width="15.85546875" customWidth="1"/>
    <col min="9" max="9" width="42.140625" customWidth="1"/>
    <col min="13" max="13" width="12.85546875" hidden="1" customWidth="1"/>
    <col min="14" max="16" width="0" hidden="1" customWidth="1"/>
  </cols>
  <sheetData>
    <row r="2" spans="2:13" x14ac:dyDescent="0.25">
      <c r="D2" s="52" t="s">
        <v>140</v>
      </c>
      <c r="E2" s="3"/>
    </row>
    <row r="3" spans="2:13" ht="15.75" thickBot="1" x14ac:dyDescent="0.3"/>
    <row r="4" spans="2:13" ht="50.25" customHeight="1" thickBot="1" x14ac:dyDescent="0.3">
      <c r="B4" s="76" t="s">
        <v>0</v>
      </c>
      <c r="C4" s="76"/>
      <c r="D4" s="77" t="s">
        <v>71</v>
      </c>
      <c r="E4" s="78">
        <f>E41</f>
        <v>0</v>
      </c>
      <c r="G4" s="150" t="s">
        <v>100</v>
      </c>
      <c r="H4" s="150"/>
      <c r="I4" s="150"/>
      <c r="J4" s="150"/>
      <c r="K4" s="150"/>
      <c r="L4" s="150"/>
      <c r="M4" s="150"/>
    </row>
    <row r="5" spans="2:13" x14ac:dyDescent="0.25">
      <c r="E5" s="18"/>
      <c r="G5" s="93"/>
    </row>
    <row r="6" spans="2:13" ht="15.75" thickBot="1" x14ac:dyDescent="0.3">
      <c r="E6" s="18"/>
      <c r="G6" s="5"/>
    </row>
    <row r="7" spans="2:13" ht="45" customHeight="1" thickBot="1" x14ac:dyDescent="0.3">
      <c r="B7" s="79" t="s">
        <v>101</v>
      </c>
      <c r="C7" s="79"/>
      <c r="D7" s="80" t="s">
        <v>73</v>
      </c>
      <c r="E7" s="81">
        <f>E53</f>
        <v>0</v>
      </c>
      <c r="G7" s="142" t="s">
        <v>102</v>
      </c>
      <c r="H7" s="142"/>
      <c r="I7" s="142"/>
      <c r="J7" s="142"/>
      <c r="K7" s="142"/>
      <c r="L7" s="142"/>
      <c r="M7" s="142"/>
    </row>
    <row r="8" spans="2:13" x14ac:dyDescent="0.25">
      <c r="E8" s="18"/>
      <c r="G8" s="93"/>
    </row>
    <row r="9" spans="2:13" ht="15.75" thickBot="1" x14ac:dyDescent="0.3">
      <c r="E9" s="18"/>
    </row>
    <row r="10" spans="2:13" ht="46.5" customHeight="1" thickBot="1" x14ac:dyDescent="0.3">
      <c r="B10" s="79" t="s">
        <v>103</v>
      </c>
      <c r="C10" s="79"/>
      <c r="D10" s="80" t="s">
        <v>123</v>
      </c>
      <c r="E10" s="163"/>
      <c r="G10" s="151" t="s">
        <v>124</v>
      </c>
      <c r="H10" s="151"/>
      <c r="I10" s="151"/>
      <c r="J10" s="151"/>
      <c r="K10" s="151"/>
      <c r="L10" s="151"/>
      <c r="M10" s="151"/>
    </row>
    <row r="11" spans="2:13" x14ac:dyDescent="0.25">
      <c r="E11" s="18"/>
    </row>
    <row r="12" spans="2:13" ht="15.75" thickBot="1" x14ac:dyDescent="0.3">
      <c r="E12" s="18"/>
    </row>
    <row r="13" spans="2:13" ht="52.5" customHeight="1" thickBot="1" x14ac:dyDescent="0.3">
      <c r="B13" s="79" t="s">
        <v>104</v>
      </c>
      <c r="C13" s="79"/>
      <c r="D13" s="80" t="s">
        <v>105</v>
      </c>
      <c r="E13" s="163"/>
      <c r="G13" s="152" t="s">
        <v>106</v>
      </c>
      <c r="H13" s="152"/>
      <c r="I13" s="152"/>
      <c r="J13" s="152"/>
      <c r="K13" s="152"/>
      <c r="L13" s="152"/>
      <c r="M13" s="152"/>
    </row>
    <row r="14" spans="2:13" x14ac:dyDescent="0.25">
      <c r="E14" s="18"/>
    </row>
    <row r="15" spans="2:13" ht="15.75" thickBot="1" x14ac:dyDescent="0.3">
      <c r="E15" s="18"/>
    </row>
    <row r="16" spans="2:13" ht="49.5" customHeight="1" thickBot="1" x14ac:dyDescent="0.3">
      <c r="B16" s="82" t="s">
        <v>107</v>
      </c>
      <c r="C16" s="82"/>
      <c r="D16" s="83" t="s">
        <v>3</v>
      </c>
      <c r="E16" s="84">
        <f>(E4+E7)*0.15</f>
        <v>0</v>
      </c>
      <c r="F16" s="1"/>
      <c r="G16" s="153" t="s">
        <v>108</v>
      </c>
      <c r="H16" s="153"/>
      <c r="I16" s="153"/>
      <c r="J16" s="153"/>
      <c r="K16" s="153"/>
      <c r="L16" s="153"/>
      <c r="M16" s="153"/>
    </row>
    <row r="17" spans="1:13" x14ac:dyDescent="0.25">
      <c r="E17" s="18"/>
    </row>
    <row r="18" spans="1:13" ht="15.75" thickBot="1" x14ac:dyDescent="0.3">
      <c r="E18" s="18"/>
    </row>
    <row r="19" spans="1:13" ht="59.25" customHeight="1" thickBot="1" x14ac:dyDescent="0.3">
      <c r="B19" s="79" t="s">
        <v>1</v>
      </c>
      <c r="C19" s="79"/>
      <c r="D19" s="80" t="s">
        <v>109</v>
      </c>
      <c r="E19" s="163"/>
      <c r="G19" s="142" t="s">
        <v>110</v>
      </c>
      <c r="H19" s="142"/>
      <c r="I19" s="142"/>
      <c r="J19" s="142"/>
      <c r="K19" s="142"/>
      <c r="L19" s="142"/>
      <c r="M19" s="142"/>
    </row>
    <row r="20" spans="1:13" x14ac:dyDescent="0.25">
      <c r="E20" s="18"/>
    </row>
    <row r="21" spans="1:13" ht="15.75" thickBot="1" x14ac:dyDescent="0.3">
      <c r="E21" s="18"/>
    </row>
    <row r="22" spans="1:13" ht="51" customHeight="1" thickBot="1" x14ac:dyDescent="0.3">
      <c r="B22" s="79" t="s">
        <v>111</v>
      </c>
      <c r="C22" s="79"/>
      <c r="D22" s="80" t="s">
        <v>112</v>
      </c>
      <c r="E22" s="163"/>
      <c r="G22" s="142" t="s">
        <v>139</v>
      </c>
      <c r="H22" s="142"/>
      <c r="I22" s="142"/>
      <c r="J22" s="142"/>
      <c r="K22" s="142"/>
      <c r="L22" s="142"/>
      <c r="M22" s="142"/>
    </row>
    <row r="23" spans="1:13" x14ac:dyDescent="0.25">
      <c r="E23" s="18"/>
    </row>
    <row r="24" spans="1:13" ht="15.75" thickBot="1" x14ac:dyDescent="0.3">
      <c r="E24" s="18"/>
    </row>
    <row r="25" spans="1:13" s="1" customFormat="1" ht="15.75" thickBot="1" x14ac:dyDescent="0.3">
      <c r="B25" s="1" t="s">
        <v>2</v>
      </c>
      <c r="D25" s="1" t="s">
        <v>3</v>
      </c>
      <c r="E25" s="17">
        <f>IF(SUM(E4:E22)&gt;300000,"ERROR",SUM(E4:E22))</f>
        <v>0</v>
      </c>
      <c r="G25" s="86" t="s">
        <v>39</v>
      </c>
      <c r="H25" s="85">
        <v>300000</v>
      </c>
    </row>
    <row r="27" spans="1:13" ht="15.75" thickBot="1" x14ac:dyDescent="0.3"/>
    <row r="28" spans="1:13" ht="30.75" thickBot="1" x14ac:dyDescent="0.3">
      <c r="A28" s="87" t="s">
        <v>21</v>
      </c>
      <c r="B28" s="88" t="s">
        <v>63</v>
      </c>
      <c r="C28" s="88" t="s">
        <v>125</v>
      </c>
      <c r="D28" s="87" t="s">
        <v>62</v>
      </c>
      <c r="E28" s="94" t="s">
        <v>22</v>
      </c>
      <c r="F28" s="95"/>
      <c r="G28" s="19"/>
    </row>
    <row r="29" spans="1:13" ht="6.75" customHeight="1" thickBot="1" x14ac:dyDescent="0.3">
      <c r="A29" s="13"/>
      <c r="B29" s="14"/>
      <c r="C29" s="14"/>
      <c r="D29" s="15"/>
      <c r="E29" s="16"/>
      <c r="F29" s="96"/>
      <c r="G29" s="6"/>
    </row>
    <row r="30" spans="1:13" ht="15.75" customHeight="1" thickBot="1" x14ac:dyDescent="0.3">
      <c r="A30" s="145" t="s">
        <v>61</v>
      </c>
      <c r="B30" s="146"/>
      <c r="C30" s="146"/>
      <c r="D30" s="146"/>
      <c r="E30" s="146"/>
      <c r="F30" s="98"/>
      <c r="G30" s="6"/>
    </row>
    <row r="31" spans="1:13" x14ac:dyDescent="0.25">
      <c r="A31" s="164" t="s">
        <v>37</v>
      </c>
      <c r="B31" s="102">
        <f t="shared" ref="B31:B40" si="0">+IF(A31="PO",$E$59,IF(A31="PA",$E$60,IF(A31="Ricercatore",$E$61,IF(A31="Borse di dottorato senza periodo estero (*)",$E$69,IF(A31="Borse di dottorato con periodo estero (*)",$E$70,0)))))</f>
        <v>73</v>
      </c>
      <c r="C31" s="103" t="str">
        <f t="shared" ref="C31:C36" si="1">+IF(A31="PO","n. ore",IF(A31="PA","n. ore",IF(A31="Ricercatore","n. ore",IF(A31="Borse di dottorato senza periodo estero (*)","n. mesi",IF(A31="Borse di dottorato con periodo estero (*)","n. mesi",0)))))</f>
        <v>n. ore</v>
      </c>
      <c r="D31" s="159"/>
      <c r="E31" s="104">
        <f t="shared" ref="E31:E40" si="2">+B31*D31</f>
        <v>0</v>
      </c>
      <c r="F31" s="3"/>
      <c r="G31" s="10"/>
      <c r="M31" t="s">
        <v>37</v>
      </c>
    </row>
    <row r="32" spans="1:13" x14ac:dyDescent="0.25">
      <c r="A32" s="165" t="s">
        <v>38</v>
      </c>
      <c r="B32" s="105">
        <f t="shared" si="0"/>
        <v>48</v>
      </c>
      <c r="C32" s="7" t="str">
        <f t="shared" si="1"/>
        <v>n. ore</v>
      </c>
      <c r="D32" s="160"/>
      <c r="E32" s="106">
        <f t="shared" si="2"/>
        <v>0</v>
      </c>
      <c r="F32" s="3"/>
      <c r="G32" s="30"/>
      <c r="M32" t="s">
        <v>38</v>
      </c>
    </row>
    <row r="33" spans="1:13" x14ac:dyDescent="0.25">
      <c r="A33" s="165" t="s">
        <v>51</v>
      </c>
      <c r="B33" s="105">
        <f t="shared" si="0"/>
        <v>31</v>
      </c>
      <c r="C33" s="7" t="str">
        <f t="shared" si="1"/>
        <v>n. ore</v>
      </c>
      <c r="D33" s="160"/>
      <c r="E33" s="106">
        <f t="shared" si="2"/>
        <v>0</v>
      </c>
      <c r="F33" s="3"/>
      <c r="G33" s="10"/>
      <c r="M33" t="s">
        <v>51</v>
      </c>
    </row>
    <row r="34" spans="1:13" x14ac:dyDescent="0.25">
      <c r="A34" s="165" t="s">
        <v>51</v>
      </c>
      <c r="B34" s="105">
        <f t="shared" si="0"/>
        <v>31</v>
      </c>
      <c r="C34" s="7" t="str">
        <f t="shared" si="1"/>
        <v>n. ore</v>
      </c>
      <c r="D34" s="160"/>
      <c r="E34" s="106">
        <f t="shared" si="2"/>
        <v>0</v>
      </c>
      <c r="F34" s="3"/>
      <c r="G34" s="10"/>
      <c r="M34" t="s">
        <v>66</v>
      </c>
    </row>
    <row r="35" spans="1:13" x14ac:dyDescent="0.25">
      <c r="A35" s="165" t="s">
        <v>65</v>
      </c>
      <c r="B35" s="105">
        <f t="shared" si="0"/>
        <v>3506.35</v>
      </c>
      <c r="C35" s="7" t="str">
        <f t="shared" si="1"/>
        <v>n. mesi</v>
      </c>
      <c r="D35" s="160"/>
      <c r="E35" s="106">
        <f t="shared" si="2"/>
        <v>0</v>
      </c>
      <c r="F35" s="3"/>
      <c r="G35" s="6"/>
      <c r="M35" t="s">
        <v>67</v>
      </c>
    </row>
    <row r="36" spans="1:13" x14ac:dyDescent="0.25">
      <c r="A36" s="165" t="s">
        <v>66</v>
      </c>
      <c r="B36" s="105">
        <f t="shared" si="0"/>
        <v>2337.5700000000002</v>
      </c>
      <c r="C36" s="7" t="str">
        <f t="shared" si="1"/>
        <v>n. mesi</v>
      </c>
      <c r="D36" s="160"/>
      <c r="E36" s="106">
        <f t="shared" si="2"/>
        <v>0</v>
      </c>
      <c r="F36" s="3"/>
      <c r="G36" s="6"/>
    </row>
    <row r="37" spans="1:13" x14ac:dyDescent="0.25">
      <c r="A37" s="165"/>
      <c r="B37" s="105">
        <f t="shared" si="0"/>
        <v>0</v>
      </c>
      <c r="C37" s="7">
        <f t="shared" ref="C37:C40" si="3">+IF(A37="PO","n. ore",IF(A37="PA","n. ore",IF(A37="Ricercatore","n. ore",IF(A37="Borse di dottorato senza periodo estero (*)","n. mesi",IF(A37="Borse di dottorato con periodo estero (*)","n. mesi",0)))))</f>
        <v>0</v>
      </c>
      <c r="D37" s="160"/>
      <c r="E37" s="106">
        <f t="shared" si="2"/>
        <v>0</v>
      </c>
      <c r="F37" s="3"/>
      <c r="G37" s="6"/>
    </row>
    <row r="38" spans="1:13" x14ac:dyDescent="0.25">
      <c r="A38" s="165"/>
      <c r="B38" s="105">
        <f t="shared" si="0"/>
        <v>0</v>
      </c>
      <c r="C38" s="7">
        <f t="shared" si="3"/>
        <v>0</v>
      </c>
      <c r="D38" s="160"/>
      <c r="E38" s="106">
        <f t="shared" si="2"/>
        <v>0</v>
      </c>
      <c r="F38" s="3"/>
      <c r="G38" s="6"/>
    </row>
    <row r="39" spans="1:13" x14ac:dyDescent="0.25">
      <c r="A39" s="165"/>
      <c r="B39" s="105">
        <f t="shared" si="0"/>
        <v>0</v>
      </c>
      <c r="C39" s="7">
        <f t="shared" si="3"/>
        <v>0</v>
      </c>
      <c r="D39" s="160"/>
      <c r="E39" s="106">
        <f t="shared" si="2"/>
        <v>0</v>
      </c>
      <c r="F39" s="3"/>
      <c r="G39" s="6"/>
    </row>
    <row r="40" spans="1:13" ht="15.75" thickBot="1" x14ac:dyDescent="0.3">
      <c r="A40" s="166"/>
      <c r="B40" s="107">
        <f t="shared" si="0"/>
        <v>0</v>
      </c>
      <c r="C40" s="89">
        <f t="shared" si="3"/>
        <v>0</v>
      </c>
      <c r="D40" s="161"/>
      <c r="E40" s="108">
        <f t="shared" si="2"/>
        <v>0</v>
      </c>
      <c r="F40" s="3"/>
      <c r="G40" s="6"/>
    </row>
    <row r="41" spans="1:13" x14ac:dyDescent="0.25">
      <c r="A41" s="100" t="s">
        <v>20</v>
      </c>
      <c r="B41" s="113"/>
      <c r="C41" s="113"/>
      <c r="D41" s="113"/>
      <c r="E41" s="101">
        <f>SUM(E31:E36)</f>
        <v>0</v>
      </c>
      <c r="F41" s="95"/>
      <c r="G41" s="6"/>
      <c r="M41" t="s">
        <v>68</v>
      </c>
    </row>
    <row r="42" spans="1:13" ht="15.75" thickBot="1" x14ac:dyDescent="0.3">
      <c r="B42" s="6"/>
      <c r="C42" s="6"/>
      <c r="D42" s="8"/>
      <c r="E42" s="8"/>
      <c r="F42" s="97"/>
      <c r="G42" s="6"/>
      <c r="M42" t="s">
        <v>69</v>
      </c>
    </row>
    <row r="43" spans="1:13" ht="15.75" customHeight="1" thickBot="1" x14ac:dyDescent="0.3">
      <c r="A43" s="143" t="s">
        <v>72</v>
      </c>
      <c r="B43" s="144"/>
      <c r="C43" s="144"/>
      <c r="D43" s="144"/>
      <c r="E43" s="144"/>
      <c r="F43" s="98"/>
      <c r="G43" s="6"/>
      <c r="M43" t="s">
        <v>65</v>
      </c>
    </row>
    <row r="44" spans="1:13" x14ac:dyDescent="0.25">
      <c r="A44" s="164" t="s">
        <v>68</v>
      </c>
      <c r="B44" s="112">
        <f>+IF(A44="Contratti di ricercatore a tempo determinato",$E$61,IF(A44="Contratti di ricerca",$E$61,IF(A44="Borse di dottorato senza periodo estero (*)",$E$69,IF(A44="Borse di dottorato con periodo estero (*)",$E$70,0))))</f>
        <v>31</v>
      </c>
      <c r="C44" s="103" t="str">
        <f>+IF(A44="Contratti di ricercatore a tempo determinato","n. ore",IF(A44="Contratti di ricerca","n. ore",IF(A44="Borse di dottorato senza periodo estero (*)","n. mesi",IF(A44="Borse di dottorato con periodo estero (*)","n. mesi",0))))</f>
        <v>n. ore</v>
      </c>
      <c r="D44" s="159"/>
      <c r="E44" s="109">
        <f>+B44*D44</f>
        <v>0</v>
      </c>
      <c r="F44" s="3"/>
      <c r="G44" s="155"/>
      <c r="H44" s="156"/>
    </row>
    <row r="45" spans="1:13" x14ac:dyDescent="0.25">
      <c r="A45" s="165" t="s">
        <v>68</v>
      </c>
      <c r="B45" s="99">
        <f>+IF(A45="Contratti di ricercatore a tempo determinato",$E$61,IF(A45="Contratti di ricerca",$E$61,IF(A45="Borse di dottorato senza periodo estero (*)",$E$69,IF(A45="Borse di dottorato con periodo estero (*)",$E$70,0))))</f>
        <v>31</v>
      </c>
      <c r="C45" s="7" t="str">
        <f>+IF(A45="Contratti di ricercatore a tempo determinato","n. ore",IF(A45="Contratti di ricerca","n. ore",IF(A45="Borse di dottorato senza periodo estero (*)","n. mesi",IF(A45="Borse di dottorato con periodo estero (*)","n. mesi",0))))</f>
        <v>n. ore</v>
      </c>
      <c r="D45" s="160"/>
      <c r="E45" s="110">
        <f>+B45*D45</f>
        <v>0</v>
      </c>
      <c r="F45" s="3"/>
      <c r="G45" s="6"/>
    </row>
    <row r="46" spans="1:13" x14ac:dyDescent="0.25">
      <c r="A46" s="165" t="s">
        <v>69</v>
      </c>
      <c r="B46" s="99">
        <f>+IF(A46="Contratti di ricercatore a tempo determinato",$E$61,IF(A46="Contratti di ricerca",$E$61,IF(A46="Borse di dottorato senza periodo estero (*)",$E$69,IF(A46="Borse di dottorato con periodo estero (*)",$E$70,0))))</f>
        <v>31</v>
      </c>
      <c r="C46" s="7" t="str">
        <f>+IF(A46="Contratti di ricercatore a tempo determinato","n. ore",IF(A46="Contratti di ricerca","n. ore",IF(A46="Borse di dottorato senza periodo estero (*)","n. mesi",IF(A46="Borse di dottorato con periodo estero (*)","n. mesi",0))))</f>
        <v>n. ore</v>
      </c>
      <c r="D46" s="160"/>
      <c r="E46" s="110">
        <f>+B46*D46</f>
        <v>0</v>
      </c>
      <c r="F46" s="3"/>
      <c r="G46" s="6"/>
    </row>
    <row r="47" spans="1:13" x14ac:dyDescent="0.25">
      <c r="A47" s="165" t="s">
        <v>65</v>
      </c>
      <c r="B47" s="99">
        <f>+IF(A47="Contratti di ricercatore a tempo determinato",$E$61,IF(A47="Contratti di ricerca",$E$61,IF(A47="Borse di dottorato senza periodo estero (*)",$E$69,IF(A47="Borse di dottorato con periodo estero (*)",$E$70,0))))</f>
        <v>3506.35</v>
      </c>
      <c r="C47" s="7" t="str">
        <f>+IF(A47="Contratti di ricercatore a tempo determinato","n. ore",IF(A47="Contratti di ricerca","n. ore",IF(A47="Borse di dottorato senza periodo estero (*)","n. mesi",IF(A47="Borse di dottorato con periodo estero (*)","n. mesi",0))))</f>
        <v>n. mesi</v>
      </c>
      <c r="D47" s="160"/>
      <c r="E47" s="110">
        <f>+B47*D47</f>
        <v>0</v>
      </c>
      <c r="F47" s="3"/>
      <c r="G47" s="6"/>
    </row>
    <row r="48" spans="1:13" x14ac:dyDescent="0.25">
      <c r="A48" s="165" t="s">
        <v>64</v>
      </c>
      <c r="B48" s="115">
        <f>+IF(A48="Contratti di ricercatore a tempo determinato",$E$61,IF(A48="Contratti di ricerca",$E$61,IF(A48="Borse di dottorato senza periodo estero (*)",$E$69,IF(A48="Borse di dottorato con periodo estero (*)",$E$70,0))))</f>
        <v>2337.5700000000002</v>
      </c>
      <c r="C48" s="116" t="str">
        <f>+IF(A48="Contratti di ricercatore a tempo determinato","n. ore",IF(A48="Contratti di ricerca","n. ore",IF(A48="Borse di dottorato senza periodo estero (*)","n. mesi",IF(A48="Borse di dottorato con periodo estero (*)","n. mesi",0))))</f>
        <v>n. mesi</v>
      </c>
      <c r="D48" s="162"/>
      <c r="E48" s="110">
        <f t="shared" ref="E48:E52" si="4">+B48*D48</f>
        <v>0</v>
      </c>
      <c r="F48" s="3"/>
      <c r="G48" s="6"/>
    </row>
    <row r="49" spans="1:8" x14ac:dyDescent="0.25">
      <c r="A49" s="165"/>
      <c r="B49" s="115">
        <f t="shared" ref="B49:B52" si="5">+IF(A49="Contratti di ricercatore a tempo determinato",$E$61,IF(A49="Contratti di ricerca",$E$61,IF(A49="Borse di dottorato senza periodo estero (*)",$E$69,IF(A49="Borse di dottorato con periodo estero (*)",$E$70,0))))</f>
        <v>0</v>
      </c>
      <c r="C49" s="116">
        <f t="shared" ref="C49:C52" si="6">+IF(A49="Contratti di ricercatore a tempo determinato","n. ore",IF(A49="Contratti di ricerca","n. ore",IF(A49="Borse di dottorato senza periodo estero (*)","n. mesi",IF(A49="Borse di dottorato con periodo estero (*)","n. mesi",0))))</f>
        <v>0</v>
      </c>
      <c r="D49" s="162"/>
      <c r="E49" s="110">
        <f t="shared" si="4"/>
        <v>0</v>
      </c>
      <c r="F49" s="3"/>
      <c r="G49" s="6"/>
    </row>
    <row r="50" spans="1:8" x14ac:dyDescent="0.25">
      <c r="A50" s="165"/>
      <c r="B50" s="115">
        <f t="shared" si="5"/>
        <v>0</v>
      </c>
      <c r="C50" s="116">
        <f t="shared" si="6"/>
        <v>0</v>
      </c>
      <c r="D50" s="162"/>
      <c r="E50" s="110">
        <f t="shared" si="4"/>
        <v>0</v>
      </c>
      <c r="F50" s="3"/>
      <c r="G50" s="6"/>
    </row>
    <row r="51" spans="1:8" x14ac:dyDescent="0.25">
      <c r="A51" s="165"/>
      <c r="B51" s="115">
        <f t="shared" si="5"/>
        <v>0</v>
      </c>
      <c r="C51" s="116">
        <f t="shared" si="6"/>
        <v>0</v>
      </c>
      <c r="D51" s="162"/>
      <c r="E51" s="110">
        <f t="shared" si="4"/>
        <v>0</v>
      </c>
      <c r="F51" s="3"/>
      <c r="G51" s="6"/>
    </row>
    <row r="52" spans="1:8" ht="15.75" thickBot="1" x14ac:dyDescent="0.3">
      <c r="A52" s="166"/>
      <c r="B52" s="169">
        <f t="shared" si="5"/>
        <v>0</v>
      </c>
      <c r="C52" s="89">
        <f t="shared" si="6"/>
        <v>0</v>
      </c>
      <c r="D52" s="161"/>
      <c r="E52" s="111">
        <f t="shared" si="4"/>
        <v>0</v>
      </c>
      <c r="F52" s="3"/>
      <c r="G52" s="6"/>
    </row>
    <row r="53" spans="1:8" x14ac:dyDescent="0.25">
      <c r="A53" s="100" t="s">
        <v>23</v>
      </c>
      <c r="B53" s="113"/>
      <c r="C53" s="113"/>
      <c r="D53" s="114"/>
      <c r="E53" s="101">
        <f>SUM(E44:E48)</f>
        <v>0</v>
      </c>
      <c r="F53" s="95"/>
      <c r="G53" s="6"/>
    </row>
    <row r="54" spans="1:8" x14ac:dyDescent="0.25">
      <c r="A54" s="9"/>
      <c r="B54" s="10"/>
      <c r="C54" s="10"/>
      <c r="D54" s="11"/>
      <c r="E54" s="11"/>
      <c r="F54" s="12"/>
      <c r="G54" s="6"/>
    </row>
    <row r="55" spans="1:8" x14ac:dyDescent="0.25">
      <c r="A55" s="65" t="s">
        <v>70</v>
      </c>
      <c r="D55" s="20"/>
    </row>
    <row r="57" spans="1:8" ht="15.75" thickBot="1" x14ac:dyDescent="0.3">
      <c r="B57" s="154" t="s">
        <v>48</v>
      </c>
      <c r="C57" s="154"/>
      <c r="D57" s="154"/>
      <c r="E57" s="154"/>
      <c r="F57" s="154"/>
      <c r="G57" s="154"/>
      <c r="H57" s="154"/>
    </row>
    <row r="58" spans="1:8" ht="36.75" thickBot="1" x14ac:dyDescent="0.3">
      <c r="B58" s="118" t="s">
        <v>47</v>
      </c>
      <c r="C58" s="121" t="s">
        <v>41</v>
      </c>
      <c r="D58" s="119" t="s">
        <v>56</v>
      </c>
      <c r="E58" s="120" t="s">
        <v>55</v>
      </c>
    </row>
    <row r="59" spans="1:8" ht="15.75" thickBot="1" x14ac:dyDescent="0.3">
      <c r="B59" s="69" t="s">
        <v>45</v>
      </c>
      <c r="C59" s="56" t="s">
        <v>42</v>
      </c>
      <c r="D59" s="53" t="s">
        <v>49</v>
      </c>
      <c r="E59" s="57">
        <v>73</v>
      </c>
    </row>
    <row r="60" spans="1:8" ht="15.75" thickBot="1" x14ac:dyDescent="0.3">
      <c r="B60" s="69"/>
      <c r="C60" s="51" t="s">
        <v>43</v>
      </c>
      <c r="D60" s="50" t="s">
        <v>50</v>
      </c>
      <c r="E60" s="58">
        <v>48</v>
      </c>
    </row>
    <row r="61" spans="1:8" ht="15.75" thickBot="1" x14ac:dyDescent="0.3">
      <c r="B61" s="69"/>
      <c r="C61" s="54" t="s">
        <v>44</v>
      </c>
      <c r="D61" s="54" t="s">
        <v>51</v>
      </c>
      <c r="E61" s="59">
        <v>31</v>
      </c>
    </row>
    <row r="62" spans="1:8" ht="45.75" thickBot="1" x14ac:dyDescent="0.3">
      <c r="B62" s="69" t="s">
        <v>46</v>
      </c>
      <c r="C62" s="56" t="s">
        <v>42</v>
      </c>
      <c r="D62" s="53" t="s">
        <v>52</v>
      </c>
      <c r="E62" s="57">
        <v>55</v>
      </c>
    </row>
    <row r="63" spans="1:8" ht="15.75" thickBot="1" x14ac:dyDescent="0.3">
      <c r="B63" s="69"/>
      <c r="C63" s="51" t="s">
        <v>43</v>
      </c>
      <c r="D63" s="50" t="s">
        <v>53</v>
      </c>
      <c r="E63" s="58">
        <v>33</v>
      </c>
    </row>
    <row r="64" spans="1:8" ht="30.75" thickBot="1" x14ac:dyDescent="0.3">
      <c r="B64" s="69"/>
      <c r="C64" s="54" t="s">
        <v>44</v>
      </c>
      <c r="D64" s="55" t="s">
        <v>54</v>
      </c>
      <c r="E64" s="59">
        <v>29</v>
      </c>
    </row>
    <row r="68" spans="2:5" x14ac:dyDescent="0.25">
      <c r="B68" s="147" t="s">
        <v>60</v>
      </c>
      <c r="C68" s="148"/>
      <c r="D68" s="149"/>
      <c r="E68" s="68" t="s">
        <v>59</v>
      </c>
    </row>
    <row r="69" spans="2:5" x14ac:dyDescent="0.25">
      <c r="B69" s="122" t="s">
        <v>57</v>
      </c>
      <c r="C69" s="122"/>
      <c r="D69" s="122"/>
      <c r="E69" s="60">
        <v>2337.5700000000002</v>
      </c>
    </row>
    <row r="70" spans="2:5" x14ac:dyDescent="0.25">
      <c r="B70" s="122" t="s">
        <v>58</v>
      </c>
      <c r="C70" s="122"/>
      <c r="D70" s="122"/>
      <c r="E70" s="60">
        <v>3506.35</v>
      </c>
    </row>
  </sheetData>
  <sheetProtection algorithmName="SHA-512" hashValue="Bvs7s2ZIaYbBHZHcAs+Ibrg23imdxG5bPORlHECGxt9RV6Fcnnbzzpa1fSUPNejsslirQG8kQGdFuWPQim75Kw==" saltValue="JfYMAgBzMseQtskANEnapw==" spinCount="100000" sheet="1" objects="1" scenarios="1"/>
  <dataConsolidate/>
  <mergeCells count="12">
    <mergeCell ref="B68:D68"/>
    <mergeCell ref="G4:M4"/>
    <mergeCell ref="G7:M7"/>
    <mergeCell ref="G10:M10"/>
    <mergeCell ref="G13:M13"/>
    <mergeCell ref="G16:M16"/>
    <mergeCell ref="G19:M19"/>
    <mergeCell ref="G22:M22"/>
    <mergeCell ref="A30:E30"/>
    <mergeCell ref="A43:E43"/>
    <mergeCell ref="G44:H44"/>
    <mergeCell ref="B57:H57"/>
  </mergeCells>
  <dataValidations count="2">
    <dataValidation type="list" showInputMessage="1" showErrorMessage="1" sqref="M30:M35 A31:A40" xr:uid="{14FA113A-CCA8-4B18-B59D-7A66724AE8E4}">
      <formula1>$M$30:$M$35</formula1>
    </dataValidation>
    <dataValidation type="list" allowBlank="1" showInputMessage="1" showErrorMessage="1" sqref="A44:A52 M36:M43" xr:uid="{CAC7593A-1066-4C0C-9C06-87777D6CB421}">
      <formula1>$M$36:$M$43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D0D79-402D-47C1-BEE2-CAACC2FB3909}">
  <dimension ref="A1:K16"/>
  <sheetViews>
    <sheetView workbookViewId="0">
      <selection activeCell="K6" sqref="K6"/>
    </sheetView>
  </sheetViews>
  <sheetFormatPr defaultColWidth="9.140625" defaultRowHeight="15" x14ac:dyDescent="0.25"/>
  <cols>
    <col min="1" max="1" width="9.140625" style="22"/>
    <col min="2" max="2" width="20.28515625" style="22" customWidth="1"/>
    <col min="3" max="3" width="33.28515625" style="22" customWidth="1"/>
    <col min="4" max="4" width="20" style="22" customWidth="1"/>
    <col min="5" max="5" width="24.28515625" style="22" customWidth="1"/>
    <col min="6" max="6" width="22" style="22" customWidth="1"/>
    <col min="7" max="7" width="23.28515625" style="22" customWidth="1"/>
    <col min="8" max="9" width="19.85546875" style="22" customWidth="1"/>
    <col min="10" max="10" width="21.42578125" style="22" customWidth="1"/>
    <col min="11" max="11" width="9.7109375" style="22" bestFit="1" customWidth="1"/>
    <col min="12" max="16384" width="9.140625" style="22"/>
  </cols>
  <sheetData>
    <row r="1" spans="1:11" x14ac:dyDescent="0.25">
      <c r="A1" s="21"/>
      <c r="B1" s="157" t="s">
        <v>36</v>
      </c>
      <c r="C1" s="158"/>
      <c r="D1" s="158"/>
      <c r="E1" s="158"/>
      <c r="F1" s="158"/>
      <c r="G1" s="158"/>
      <c r="H1" s="158"/>
      <c r="I1" s="158"/>
      <c r="J1" s="158"/>
    </row>
    <row r="2" spans="1:11" x14ac:dyDescent="0.25">
      <c r="A2" s="21"/>
      <c r="B2" s="23"/>
      <c r="C2" s="21"/>
      <c r="D2" s="21"/>
      <c r="E2" s="21"/>
      <c r="F2" s="21"/>
      <c r="G2" s="21"/>
      <c r="H2" s="21"/>
      <c r="I2" s="70"/>
      <c r="J2" s="21"/>
    </row>
    <row r="3" spans="1:11" x14ac:dyDescent="0.25">
      <c r="A3" s="21"/>
      <c r="B3" s="24" t="s">
        <v>24</v>
      </c>
      <c r="C3" s="90" t="s">
        <v>25</v>
      </c>
      <c r="D3" s="90" t="s">
        <v>116</v>
      </c>
      <c r="E3" s="90" t="s">
        <v>26</v>
      </c>
      <c r="F3" s="90" t="s">
        <v>27</v>
      </c>
      <c r="G3" s="90" t="s">
        <v>28</v>
      </c>
      <c r="H3" s="90" t="s">
        <v>29</v>
      </c>
      <c r="I3" s="90" t="s">
        <v>117</v>
      </c>
      <c r="J3" s="90" t="s">
        <v>40</v>
      </c>
      <c r="K3" s="124" t="s">
        <v>118</v>
      </c>
    </row>
    <row r="4" spans="1:11" x14ac:dyDescent="0.25">
      <c r="A4" s="21"/>
      <c r="B4" s="24" t="s">
        <v>31</v>
      </c>
      <c r="C4" s="25">
        <f>+'UdR1'!E4</f>
        <v>0</v>
      </c>
      <c r="D4" s="25">
        <f>+'UdR1'!E7</f>
        <v>0</v>
      </c>
      <c r="E4" s="25">
        <f>+'UdR1'!E10</f>
        <v>0</v>
      </c>
      <c r="F4" s="25">
        <f>+'UdR1'!E13</f>
        <v>0</v>
      </c>
      <c r="G4" s="25">
        <f>+'UdR1'!E16</f>
        <v>0</v>
      </c>
      <c r="H4" s="25">
        <f>+'UdR1'!E19</f>
        <v>0</v>
      </c>
      <c r="I4" s="25">
        <f>+'UdR1'!E22</f>
        <v>0</v>
      </c>
      <c r="J4" s="29">
        <f>+SUM(C4:I4)</f>
        <v>0</v>
      </c>
      <c r="K4" s="125">
        <f>+'UdR1'!E25</f>
        <v>0</v>
      </c>
    </row>
    <row r="5" spans="1:11" x14ac:dyDescent="0.25">
      <c r="A5" s="21"/>
      <c r="B5" s="24" t="s">
        <v>32</v>
      </c>
      <c r="C5" s="25">
        <f>+'UdR2'!E4</f>
        <v>0</v>
      </c>
      <c r="D5" s="25">
        <f>+'UdR2'!E7</f>
        <v>0</v>
      </c>
      <c r="E5" s="25">
        <f>+'UdR2'!E10</f>
        <v>0</v>
      </c>
      <c r="F5" s="25">
        <f>+'UdR2'!E13</f>
        <v>0</v>
      </c>
      <c r="G5" s="25">
        <f>+'UdR2'!E16</f>
        <v>0</v>
      </c>
      <c r="H5" s="25">
        <f>+'UdR2'!E19</f>
        <v>0</v>
      </c>
      <c r="I5" s="25">
        <f>+'UdR2'!E22</f>
        <v>0</v>
      </c>
      <c r="J5" s="29">
        <f t="shared" ref="J5:J8" si="0">+SUM(C5:I5)</f>
        <v>0</v>
      </c>
      <c r="K5" s="125">
        <f>+'UdR2'!E25</f>
        <v>0</v>
      </c>
    </row>
    <row r="6" spans="1:11" x14ac:dyDescent="0.25">
      <c r="A6" s="21"/>
      <c r="B6" s="24" t="s">
        <v>33</v>
      </c>
      <c r="C6" s="25">
        <f>+'UdR3'!E4</f>
        <v>0</v>
      </c>
      <c r="D6" s="25">
        <f>+'UdR3'!E7</f>
        <v>0</v>
      </c>
      <c r="E6" s="25">
        <f>+'UdR3'!E10</f>
        <v>0</v>
      </c>
      <c r="F6" s="25">
        <f>+'UdR3'!E13</f>
        <v>0</v>
      </c>
      <c r="G6" s="25">
        <f>+'UdR3'!E16</f>
        <v>0</v>
      </c>
      <c r="H6" s="25">
        <f>+'UdR3'!E19</f>
        <v>0</v>
      </c>
      <c r="I6" s="25">
        <f>+'UdR3'!E22</f>
        <v>0</v>
      </c>
      <c r="J6" s="29">
        <f t="shared" si="0"/>
        <v>0</v>
      </c>
      <c r="K6" s="125">
        <f>+'UdR3'!E25</f>
        <v>0</v>
      </c>
    </row>
    <row r="7" spans="1:11" x14ac:dyDescent="0.25">
      <c r="A7" s="21"/>
      <c r="B7" s="24" t="s">
        <v>34</v>
      </c>
      <c r="C7" s="25">
        <f>+'UdR4'!E4</f>
        <v>0</v>
      </c>
      <c r="D7" s="25">
        <f>+'UdR4'!E7</f>
        <v>0</v>
      </c>
      <c r="E7" s="25">
        <f>+'UdR4'!E10</f>
        <v>0</v>
      </c>
      <c r="F7" s="25">
        <f>+'UdR4'!E13</f>
        <v>0</v>
      </c>
      <c r="G7" s="25">
        <f>+'UdR4'!E16</f>
        <v>0</v>
      </c>
      <c r="H7" s="25">
        <f>+'UdR4'!E19</f>
        <v>0</v>
      </c>
      <c r="I7" s="25">
        <f>+'UdR4'!E22</f>
        <v>0</v>
      </c>
      <c r="J7" s="29">
        <f t="shared" si="0"/>
        <v>0</v>
      </c>
      <c r="K7" s="125">
        <f>+'UdR4'!E25</f>
        <v>0</v>
      </c>
    </row>
    <row r="8" spans="1:11" x14ac:dyDescent="0.25">
      <c r="A8" s="70"/>
      <c r="B8" s="24" t="s">
        <v>35</v>
      </c>
      <c r="C8" s="25">
        <f>+'UdR5'!E4</f>
        <v>0</v>
      </c>
      <c r="D8" s="25">
        <f>+'UdR5'!E7</f>
        <v>0</v>
      </c>
      <c r="E8" s="25">
        <f>+'UdR5'!E10</f>
        <v>0</v>
      </c>
      <c r="F8" s="25">
        <f>+'UdR5'!E13</f>
        <v>0</v>
      </c>
      <c r="G8" s="25">
        <f>+'UdR5'!E16</f>
        <v>0</v>
      </c>
      <c r="H8" s="25">
        <f>+'UdR5'!E19</f>
        <v>0</v>
      </c>
      <c r="I8" s="25">
        <f>+'UdR5'!E22</f>
        <v>0</v>
      </c>
      <c r="J8" s="29">
        <f t="shared" si="0"/>
        <v>0</v>
      </c>
      <c r="K8" s="125">
        <f>+'UdR5'!E25</f>
        <v>0</v>
      </c>
    </row>
    <row r="9" spans="1:11" x14ac:dyDescent="0.25">
      <c r="A9" s="27"/>
      <c r="B9" s="24" t="s">
        <v>30</v>
      </c>
      <c r="C9" s="26">
        <f t="shared" ref="C9:K9" si="1">SUM(C4:C8)</f>
        <v>0</v>
      </c>
      <c r="D9" s="26">
        <f t="shared" si="1"/>
        <v>0</v>
      </c>
      <c r="E9" s="26">
        <f t="shared" si="1"/>
        <v>0</v>
      </c>
      <c r="F9" s="26">
        <f t="shared" si="1"/>
        <v>0</v>
      </c>
      <c r="G9" s="26">
        <f t="shared" si="1"/>
        <v>0</v>
      </c>
      <c r="H9" s="26">
        <f t="shared" si="1"/>
        <v>0</v>
      </c>
      <c r="I9" s="26">
        <f t="shared" si="1"/>
        <v>0</v>
      </c>
      <c r="J9" s="29">
        <f t="shared" si="1"/>
        <v>0</v>
      </c>
      <c r="K9" s="125">
        <f t="shared" si="1"/>
        <v>0</v>
      </c>
    </row>
    <row r="10" spans="1:11" x14ac:dyDescent="0.25">
      <c r="B10" s="28"/>
      <c r="C10" s="28"/>
      <c r="D10" s="28"/>
      <c r="E10" s="28"/>
      <c r="F10" s="28"/>
      <c r="G10" s="28"/>
      <c r="H10" s="28"/>
      <c r="I10" s="28"/>
      <c r="J10" s="28"/>
      <c r="K10" s="28"/>
    </row>
    <row r="11" spans="1:11" x14ac:dyDescent="0.25">
      <c r="B11" s="28"/>
      <c r="C11" s="28"/>
      <c r="D11" s="28"/>
      <c r="E11" s="28"/>
      <c r="F11" s="28"/>
      <c r="G11" s="28"/>
      <c r="H11" s="28"/>
      <c r="I11" s="28"/>
      <c r="J11" s="28"/>
      <c r="K11" s="28"/>
    </row>
    <row r="12" spans="1:11" x14ac:dyDescent="0.25">
      <c r="B12" s="28"/>
      <c r="C12" s="28"/>
      <c r="D12" s="28"/>
      <c r="E12" s="28"/>
      <c r="F12" s="28"/>
      <c r="G12" s="28"/>
      <c r="H12" s="28"/>
      <c r="I12" s="28"/>
      <c r="J12" s="28"/>
      <c r="K12" s="28"/>
    </row>
    <row r="13" spans="1:11" x14ac:dyDescent="0.25">
      <c r="B13" s="28"/>
      <c r="C13" s="28"/>
      <c r="D13" s="28"/>
      <c r="E13" s="28"/>
      <c r="F13" s="28"/>
      <c r="G13" s="28"/>
      <c r="H13" s="28"/>
      <c r="I13" s="28"/>
      <c r="J13" s="28"/>
      <c r="K13" s="28"/>
    </row>
    <row r="14" spans="1:11" x14ac:dyDescent="0.25">
      <c r="B14" s="28"/>
      <c r="C14" s="28"/>
      <c r="D14" s="28"/>
      <c r="E14" s="28"/>
      <c r="F14" s="28"/>
      <c r="G14" s="28"/>
      <c r="H14" s="28"/>
      <c r="I14" s="28"/>
      <c r="J14" s="28"/>
      <c r="K14" s="28"/>
    </row>
    <row r="15" spans="1:11" x14ac:dyDescent="0.25">
      <c r="B15" s="28"/>
      <c r="C15" s="28"/>
      <c r="D15" s="28"/>
      <c r="E15" s="28"/>
      <c r="F15" s="28"/>
      <c r="G15" s="28"/>
      <c r="H15" s="28"/>
      <c r="I15" s="28"/>
      <c r="J15" s="28"/>
      <c r="K15" s="28"/>
    </row>
    <row r="16" spans="1:11" x14ac:dyDescent="0.25">
      <c r="B16" s="28"/>
      <c r="C16" s="28"/>
      <c r="D16" s="28"/>
      <c r="E16" s="28"/>
      <c r="F16" s="28"/>
      <c r="G16" s="28"/>
      <c r="H16" s="28"/>
      <c r="I16" s="28"/>
      <c r="J16" s="28"/>
      <c r="K16" s="28"/>
    </row>
  </sheetData>
  <sheetProtection algorithmName="SHA-512" hashValue="oFS5wszVp+dxgxMOPwzbbeZGy+APgTQ9bawejaw/A40FFaxw9plkj0TIlY8D6DP7ToLVOt9QhKDydu4NMRf3bA==" saltValue="onmy7wyyIKkDoC4VDjMffQ==" spinCount="100000" sheet="1" objects="1" scenarios="1"/>
  <mergeCells count="1">
    <mergeCell ref="B1:J1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g D A A B Q S w M E F A A C A A g A H G V h V F w F e N + o A A A A + Q A A A B I A H A B D b 2 5 m a W c v U G F j a 2 F n Z S 5 4 b W w g o h g A K K A U A A A A A A A A A A A A A A A A A A A A A A A A A A A A h c 8 x D o I w G A X g q 5 D u t K U a I + S n D E 4 m k p h o j G t T K j R C M b R Y 7 u b g k b y C J I q 6 O b 6 X b 3 j v c b t D N j R 1 c F W d 1 a 1 J U Y Q p C p S R b a F N m a L e n c I l y j h s h T y L U g U j N j Y Z b J G i y r l L Q o j 3 H v s Z b r u S M E o j c s w 3 O 1 m p R q A P 1 v 9 x q I 1 1 w k i F O B x e Y z j D 8 R w v G I s x H S 2 Q q Y d c m 6 9 h 4 2 R M g f y U s O p r 1 3 e K a x e u 9 0 C m C O R 9 g z 8 B U E s D B B Q A A g A I A B x l Y V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c Z W F U K I p H u A 4 A A A A R A A A A E w A c A E Z v c m 1 1 b G F z L 1 N l Y 3 R p b 2 4 x L m 0 g o h g A K K A U A A A A A A A A A A A A A A A A A A A A A A A A A A A A K 0 5 N L s n M z 1 M I h t C G 1 g B Q S w E C L Q A U A A I A C A A c Z W F U X A V 4 3 6 g A A A D 5 A A A A E g A A A A A A A A A A A A A A A A A A A A A A Q 2 9 u Z m l n L 1 B h Y 2 t h Z 2 U u e G 1 s U E s B A i 0 A F A A C A A g A H G V h V A / K 6 a u k A A A A 6 Q A A A B M A A A A A A A A A A A A A A A A A 9 A A A A F t D b 2 5 0 Z W 5 0 X 1 R 5 c G V z X S 5 4 b W x Q S w E C L Q A U A A I A C A A c Z W F U K I p H u A 4 A A A A R A A A A E w A A A A A A A A A A A A A A A A D l A Q A A R m 9 y b X V s Y X M v U 2 V j d G l v b j E u b V B L B Q Y A A A A A A w A D A M I A A A B A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G u M a A J P 6 / E K e D d k J L k a 3 T Q A A A A A C A A A A A A A D Z g A A w A A A A B A A A A C s o q F 6 + 8 E m 6 E q k y P O 4 E r A R A A A A A A S A A A C g A A A A E A A A A B Q 2 j D I J C w 8 O z h y n l i A b z m V Q A A A A + r i 1 + W x 1 G q T D h l y E N M e o z J a H 1 A H R 1 b m a n 2 h J s o j P M p C A H i V A e o w Q 7 O o y o t U I 4 f R t w 1 B t X H D j t 0 r w 3 / U U S V 4 L D 5 m C F a h O 9 L w h b T U 1 0 m y q D 8 A U A A A A E M h d f z N A s d q 2 h a J 0 w 0 u Z 1 2 U O C b s = < / D a t a M a s h u p > 
</file>

<file path=customXml/itemProps1.xml><?xml version="1.0" encoding="utf-8"?>
<ds:datastoreItem xmlns:ds="http://schemas.openxmlformats.org/officeDocument/2006/customXml" ds:itemID="{0901EDC3-C66E-4D41-B5E0-BA8776D70F6C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7</vt:i4>
      </vt:variant>
    </vt:vector>
  </HeadingPairs>
  <TitlesOfParts>
    <vt:vector size="7" baseType="lpstr">
      <vt:lpstr>Voci di spesa </vt:lpstr>
      <vt:lpstr>UdR1</vt:lpstr>
      <vt:lpstr>UdR2</vt:lpstr>
      <vt:lpstr>UdR3</vt:lpstr>
      <vt:lpstr>UdR4</vt:lpstr>
      <vt:lpstr>UdR5</vt:lpstr>
      <vt:lpstr>Totale Complessivo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 Intraversato</dc:creator>
  <cp:lastModifiedBy>Vultaggio Susanna</cp:lastModifiedBy>
  <dcterms:created xsi:type="dcterms:W3CDTF">2018-02-16T16:23:51Z</dcterms:created>
  <dcterms:modified xsi:type="dcterms:W3CDTF">2022-11-07T16:57:09Z</dcterms:modified>
</cp:coreProperties>
</file>